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ГКО\поступившая\Марков\отчеты 2018 года\На сайт\ЖЭК 5\"/>
    </mc:Choice>
  </mc:AlternateContent>
  <bookViews>
    <workbookView xWindow="480" yWindow="75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Лист1!$A$1:$D$93</definedName>
  </definedNames>
  <calcPr calcId="162913"/>
</workbook>
</file>

<file path=xl/calcChain.xml><?xml version="1.0" encoding="utf-8"?>
<calcChain xmlns="http://schemas.openxmlformats.org/spreadsheetml/2006/main">
  <c r="K111" i="2" l="1"/>
  <c r="O100" i="2"/>
  <c r="J97" i="2"/>
  <c r="H97" i="2"/>
  <c r="F97" i="2"/>
  <c r="E97" i="2"/>
  <c r="L96" i="2"/>
  <c r="K96" i="2"/>
  <c r="I96" i="2"/>
  <c r="P95" i="2"/>
  <c r="L95" i="2"/>
  <c r="K95" i="2"/>
  <c r="I95" i="2"/>
  <c r="L94" i="2"/>
  <c r="K94" i="2"/>
  <c r="I94" i="2"/>
  <c r="L93" i="2"/>
  <c r="K93" i="2"/>
  <c r="I93" i="2"/>
  <c r="L92" i="2"/>
  <c r="K92" i="2"/>
  <c r="I92" i="2"/>
  <c r="L91" i="2"/>
  <c r="K91" i="2"/>
  <c r="I91" i="2"/>
  <c r="L90" i="2"/>
  <c r="K90" i="2"/>
  <c r="I90" i="2"/>
  <c r="L89" i="2"/>
  <c r="K89" i="2"/>
  <c r="I89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G59" i="2"/>
  <c r="G97" i="2" s="1"/>
  <c r="K99" i="2" s="1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9" i="2"/>
  <c r="K49" i="2"/>
  <c r="I49" i="2"/>
  <c r="L48" i="2"/>
  <c r="K48" i="2"/>
  <c r="I48" i="2"/>
  <c r="L47" i="2"/>
  <c r="K47" i="2"/>
  <c r="I47" i="2"/>
  <c r="L46" i="2"/>
  <c r="K46" i="2"/>
  <c r="I46" i="2"/>
  <c r="L45" i="2"/>
  <c r="K45" i="2"/>
  <c r="I45" i="2"/>
  <c r="L44" i="2"/>
  <c r="K44" i="2"/>
  <c r="I44" i="2"/>
  <c r="L43" i="2"/>
  <c r="K43" i="2"/>
  <c r="I43" i="2"/>
  <c r="L42" i="2"/>
  <c r="K42" i="2"/>
  <c r="I42" i="2"/>
  <c r="L41" i="2"/>
  <c r="K41" i="2"/>
  <c r="I41" i="2"/>
  <c r="L40" i="2"/>
  <c r="K40" i="2"/>
  <c r="I40" i="2"/>
  <c r="L39" i="2"/>
  <c r="K39" i="2"/>
  <c r="I39" i="2"/>
  <c r="L38" i="2"/>
  <c r="K38" i="2"/>
  <c r="I38" i="2"/>
  <c r="L37" i="2"/>
  <c r="K37" i="2"/>
  <c r="I37" i="2"/>
  <c r="L36" i="2"/>
  <c r="K36" i="2"/>
  <c r="I36" i="2"/>
  <c r="L35" i="2"/>
  <c r="K35" i="2"/>
  <c r="I35" i="2"/>
  <c r="L34" i="2"/>
  <c r="K34" i="2"/>
  <c r="I34" i="2"/>
  <c r="L33" i="2"/>
  <c r="K33" i="2"/>
  <c r="I33" i="2"/>
  <c r="L32" i="2"/>
  <c r="K32" i="2"/>
  <c r="I32" i="2"/>
  <c r="L31" i="2"/>
  <c r="K31" i="2"/>
  <c r="I31" i="2"/>
  <c r="L30" i="2"/>
  <c r="K30" i="2"/>
  <c r="I30" i="2"/>
  <c r="L29" i="2"/>
  <c r="K29" i="2"/>
  <c r="I29" i="2"/>
  <c r="L28" i="2"/>
  <c r="K28" i="2"/>
  <c r="I28" i="2"/>
  <c r="L27" i="2"/>
  <c r="K27" i="2"/>
  <c r="I27" i="2"/>
  <c r="L26" i="2"/>
  <c r="K26" i="2"/>
  <c r="I26" i="2"/>
  <c r="L25" i="2"/>
  <c r="K25" i="2"/>
  <c r="I25" i="2"/>
  <c r="L24" i="2"/>
  <c r="K24" i="2"/>
  <c r="I24" i="2"/>
  <c r="L23" i="2"/>
  <c r="K23" i="2"/>
  <c r="I23" i="2"/>
  <c r="L22" i="2"/>
  <c r="K22" i="2"/>
  <c r="I22" i="2"/>
  <c r="L21" i="2"/>
  <c r="K21" i="2"/>
  <c r="I21" i="2"/>
  <c r="L20" i="2"/>
  <c r="K20" i="2"/>
  <c r="I20" i="2"/>
  <c r="L19" i="2"/>
  <c r="K19" i="2"/>
  <c r="I19" i="2"/>
  <c r="L18" i="2"/>
  <c r="K18" i="2"/>
  <c r="I18" i="2"/>
  <c r="L17" i="2"/>
  <c r="K17" i="2"/>
  <c r="I17" i="2"/>
  <c r="L16" i="2"/>
  <c r="K16" i="2"/>
  <c r="I16" i="2"/>
  <c r="L15" i="2"/>
  <c r="K15" i="2"/>
  <c r="I15" i="2"/>
  <c r="L14" i="2"/>
  <c r="K14" i="2"/>
  <c r="I14" i="2"/>
  <c r="L13" i="2"/>
  <c r="K13" i="2"/>
  <c r="I13" i="2"/>
  <c r="L12" i="2"/>
  <c r="K12" i="2"/>
  <c r="I12" i="2"/>
  <c r="L11" i="2"/>
  <c r="K11" i="2"/>
  <c r="I11" i="2"/>
  <c r="L10" i="2"/>
  <c r="K10" i="2"/>
  <c r="I10" i="2"/>
  <c r="K9" i="2"/>
  <c r="L8" i="2"/>
  <c r="K8" i="2"/>
  <c r="I8" i="2"/>
  <c r="L7" i="2"/>
  <c r="K7" i="2"/>
  <c r="I7" i="2"/>
  <c r="L6" i="2"/>
  <c r="K6" i="2"/>
  <c r="I6" i="2"/>
  <c r="L5" i="2"/>
  <c r="K5" i="2"/>
  <c r="I5" i="2"/>
  <c r="I59" i="2" l="1"/>
  <c r="I97" i="2" s="1"/>
  <c r="K105" i="2"/>
  <c r="K107" i="2" s="1"/>
  <c r="O99" i="2"/>
  <c r="P99" i="2" s="1"/>
  <c r="Q99" i="2"/>
  <c r="K59" i="2"/>
  <c r="K97" i="2" s="1"/>
  <c r="P100" i="2" l="1"/>
</calcChain>
</file>

<file path=xl/sharedStrings.xml><?xml version="1.0" encoding="utf-8"?>
<sst xmlns="http://schemas.openxmlformats.org/spreadsheetml/2006/main" count="326" uniqueCount="170">
  <si>
    <t>План</t>
  </si>
  <si>
    <t>Факт</t>
  </si>
  <si>
    <t>Отклонение</t>
  </si>
  <si>
    <t>Количество</t>
  </si>
  <si>
    <t>Сумма</t>
  </si>
  <si>
    <t>- Восстановление изоляции 6 под.,Парковая 16</t>
  </si>
  <si>
    <t>- Замена регулирующего узла ГВС Парковая 16</t>
  </si>
  <si>
    <t>- Непредвиденные расходы</t>
  </si>
  <si>
    <t>2018 Заделка  выбоин  в   цементных   полах,  площадью  до  0,25 м2</t>
  </si>
  <si>
    <t>2018 Заделка  отверстий  в  перекрытиях</t>
  </si>
  <si>
    <t>2018 Навеска  почтового  ящика,  со  сверлением  отверстий  (без  стоимости)</t>
  </si>
  <si>
    <t>2018 Подгонка  дверных  полотен  со   снятием    и  навеской  полотна</t>
  </si>
  <si>
    <t>2018 Смена   замка  -   навесного  (винтового)</t>
  </si>
  <si>
    <t>2018 Смена  стального   трубопровода    Ду  25  мм</t>
  </si>
  <si>
    <t>2018 Смена дверных петель</t>
  </si>
  <si>
    <t>2018 Укрепление    обналички</t>
  </si>
  <si>
    <t>2018 Укрепление   притворной   планки</t>
  </si>
  <si>
    <t>2018 Укрепление  скобяных  изделий</t>
  </si>
  <si>
    <t>2019 Замена пакетного выключателя</t>
  </si>
  <si>
    <t>Влажная уборка элементов МОП</t>
  </si>
  <si>
    <t>Влажное подметание лестничных клеток и маршей выше второго этажа</t>
  </si>
  <si>
    <t>Влажное подметание лестничных клеток и маршей нижних двух этажей</t>
  </si>
  <si>
    <t>Влажное подметание полов кабины лифта</t>
  </si>
  <si>
    <t>Влажное подметание стен, дверей, плафонов и потолков кабины лифта</t>
  </si>
  <si>
    <t>Гидравлическое испытание системы ЦО</t>
  </si>
  <si>
    <t>Дезинсекция</t>
  </si>
  <si>
    <t>Дератизация</t>
  </si>
  <si>
    <t>Ершение канализационного коллектора</t>
  </si>
  <si>
    <t>Закрытие и открытие продухов 9 этаж и выше</t>
  </si>
  <si>
    <t>Замена ламп накаливания</t>
  </si>
  <si>
    <t>Замена элементов внутридомовых электросетей.</t>
  </si>
  <si>
    <t>Коллективная антенна</t>
  </si>
  <si>
    <t>Комплексное обслуживание лифтов</t>
  </si>
  <si>
    <t>Кошение газонов с вывозом отходов</t>
  </si>
  <si>
    <t>Механизированная уборка проездов</t>
  </si>
  <si>
    <t>Мытье лестничных площадок и маршей выше второго этажа</t>
  </si>
  <si>
    <t>Мытье лестничных площадок и маршей нижних двух этажей</t>
  </si>
  <si>
    <t>Мытье окон в легкодоступных местах</t>
  </si>
  <si>
    <t>Мытье полов кабины лифта</t>
  </si>
  <si>
    <t>Мытье стен, дверей, плафонов и потолков кабины лифта</t>
  </si>
  <si>
    <t>Обследование лифтов отработавших назначенный срок службы</t>
  </si>
  <si>
    <t>Обслуживание прибора учета воды</t>
  </si>
  <si>
    <t>Обслуживание прибора учета тепла</t>
  </si>
  <si>
    <t>Объединенная диспетчерская служба</t>
  </si>
  <si>
    <t>Обязательное страхование владельца лифтов</t>
  </si>
  <si>
    <t>Осмотр конструктивных элементов здания</t>
  </si>
  <si>
    <t>Осмотр кровли с проверкой состояния слуховых окон</t>
  </si>
  <si>
    <t>Осмотр системы водоснабжения и канализации здания</t>
  </si>
  <si>
    <t>Осмотр системы центрального отопления здания(МОП с  подвалом)</t>
  </si>
  <si>
    <t>Охранное устройство - домофон</t>
  </si>
  <si>
    <t>Очистка и дезинфекция загрузочных клапанов</t>
  </si>
  <si>
    <t>Очистка козырьков от мусора,снега (зима)</t>
  </si>
  <si>
    <t>Очистка кровли  от мусора с прочисткой ливневой канализации</t>
  </si>
  <si>
    <t>Очистка отмосток от снега</t>
  </si>
  <si>
    <t>Очистка урн от мусора (зима)</t>
  </si>
  <si>
    <t>Очистка урн от мусора (лето)</t>
  </si>
  <si>
    <t>Планово-предупредительные работы (ревизия щитов ВРУ и прочего оборудования)</t>
  </si>
  <si>
    <t>Подметание придомовой территории</t>
  </si>
  <si>
    <t>Посыпка территории противогололедными материалами</t>
  </si>
  <si>
    <t>Промывка системы ЦО</t>
  </si>
  <si>
    <t>Прочистка и устранение незначительных неисправностей в системе вентиляции</t>
  </si>
  <si>
    <t>Сбор и транспортирование ТКО</t>
  </si>
  <si>
    <t>Техническое обследование(обслуживание) электрооборудования.Осмотр общедомовых эл.сетей и этажных щит</t>
  </si>
  <si>
    <t>Техническое освидетельствование лифтов</t>
  </si>
  <si>
    <t>Уборка газонов от листьев, сучьев, мусора в летний период</t>
  </si>
  <si>
    <t>Уборка газонов от случайного мусора в летний период</t>
  </si>
  <si>
    <t>Уборка мусора  с отмосток в летний период</t>
  </si>
  <si>
    <t>Уборка площадок у мусороприемных камер зимой</t>
  </si>
  <si>
    <t>Уборка площадок у мусороприемных камер летом</t>
  </si>
  <si>
    <t>Уборка ступеней, крылец, площадок перед входом в подъезд от снега, наледи</t>
  </si>
  <si>
    <t>Удаление мусора из мусороприемных камер</t>
  </si>
  <si>
    <t>Управление домами</t>
  </si>
  <si>
    <t>Устранение засоров мусоропровода</t>
  </si>
  <si>
    <t>Частичная ручная уборка снега в дни снегопада</t>
  </si>
  <si>
    <t>Итого</t>
  </si>
  <si>
    <t>Замена доводчика 5п</t>
  </si>
  <si>
    <t>Замена двери  4 под. На металлическую</t>
  </si>
  <si>
    <t>Отчет о выполненных работах и производственных затратах за 2018 г.</t>
  </si>
  <si>
    <t>РОССИЯ, 663690, Красноярский край, Зеленогорск г, Парковая ул, Дом № 16</t>
  </si>
  <si>
    <t>Наименование работ</t>
  </si>
  <si>
    <t>Отклонени с 1С</t>
  </si>
  <si>
    <t>Факт 1С</t>
  </si>
  <si>
    <t>Разница</t>
  </si>
  <si>
    <t>- Замена тяговых канатов лифта Парковая 16( 6 под.)</t>
  </si>
  <si>
    <t>шт</t>
  </si>
  <si>
    <t>- Монтаж светодиодных светильников 1 под.,Парковая 16</t>
  </si>
  <si>
    <t>м2</t>
  </si>
  <si>
    <t>Устройство снегодержателей на козырьках входа Парковая 16</t>
  </si>
  <si>
    <t>Ремонт межпанельных швов кв. 170</t>
  </si>
  <si>
    <t>Ремонт межпанельных швов кв. 136</t>
  </si>
  <si>
    <t>Ремонт межпанельных швов кв. 1, 144, 150, 219</t>
  </si>
  <si>
    <t>Замена доводчика входной метал. двери 4 под.</t>
  </si>
  <si>
    <t>2018 Демонтаж   стального   трубопровода   Ду  до 100  мм</t>
  </si>
  <si>
    <t>2018 Демонтаж   стального   трубопровода   Ду  до 32  мм</t>
  </si>
  <si>
    <t>Ремонт козырька кв. 251</t>
  </si>
  <si>
    <t>2018 Замена  автоматических  выключателей  ВА   16 А,    25 А</t>
  </si>
  <si>
    <t>Ремонт козырька кв. 107</t>
  </si>
  <si>
    <t>2018 Замена  паронитовых  прокладок  на  фланцевых  соединениях  Ду  до  100  мм</t>
  </si>
  <si>
    <t>Ремонт козырька кв. 176</t>
  </si>
  <si>
    <t>2018 Замена ламп накаливания 2017</t>
  </si>
  <si>
    <t>Ремонт козырька кв. 72</t>
  </si>
  <si>
    <t>2018 Замена(ремонт) таймера электронного цифрового 2017</t>
  </si>
  <si>
    <t>2018 Монтаж  стального   трубопровода  из  оцинкованной  трубы  Ду  25  мм</t>
  </si>
  <si>
    <t>2018 Обивка  дверей  войлоком</t>
  </si>
  <si>
    <t>2018 Обшивка   стен  оцинкованной  сталью</t>
  </si>
  <si>
    <t>2018 Отогрев стояков</t>
  </si>
  <si>
    <t>2018 Разборка  бетонных  конструкций</t>
  </si>
  <si>
    <t>м3</t>
  </si>
  <si>
    <t>2018 Ремонт   ствола  мусоропровода  лентой  самоклеящей -   ГЕРЛЕН</t>
  </si>
  <si>
    <t>2018 Ремонт  МАФ - с  добавлением  пиломатериала    (замена  рузрушенных  элементов)</t>
  </si>
  <si>
    <t>2018 Ремонт  стыков  -  мастикой</t>
  </si>
  <si>
    <t>2018 Смена   дверных  пружин</t>
  </si>
  <si>
    <t>2018 Укрепление   дверных   коробок</t>
  </si>
  <si>
    <t>2018 Укрепление   карнизных  свесов  из  оцинкованной  стали</t>
  </si>
  <si>
    <t>2018 Укрепление   металлических  конструкций</t>
  </si>
  <si>
    <t>2018 Установка  на  продуха -   готового  щита    (без  стоимости)</t>
  </si>
  <si>
    <t>2018 Устройство  покрытия  кровли  из  наплавляемых  материалов -    в  1  слой кв.70,141,142,143</t>
  </si>
  <si>
    <t>в актах за  август и сентябрь, по кальк.за 1м2</t>
  </si>
  <si>
    <t>2018 Устройство  цементной  стяжки ,  б=20 мм</t>
  </si>
  <si>
    <t>2018 Утепление  продухов  минераловатными  плитами, б= 50 мм</t>
  </si>
  <si>
    <t>исправила</t>
  </si>
  <si>
    <t>делали мытье вместо этого</t>
  </si>
  <si>
    <t>ч</t>
  </si>
  <si>
    <t>Замена ламп светильников внутриквартального освещения</t>
  </si>
  <si>
    <t>делали это вместо подметания кабины</t>
  </si>
  <si>
    <t>Обработка подвала хлорной известью 2017</t>
  </si>
  <si>
    <t>потому что тариф 2017 года</t>
  </si>
  <si>
    <t>май,июнь</t>
  </si>
  <si>
    <t>Осмотр кровли</t>
  </si>
  <si>
    <t>так в актах</t>
  </si>
  <si>
    <t>Планово-придупридительные работы (ревизия щитов ВРУ и прочего оборудования)</t>
  </si>
  <si>
    <t>Посыпка территории противоголедными материалами</t>
  </si>
  <si>
    <t xml:space="preserve">          Профилактический осмотр линий электрических сетей, арматуры и электрооборудования здания в      технических подвалах и на чердаках</t>
  </si>
  <si>
    <t>Ремонт кровли кв.36,107,143</t>
  </si>
  <si>
    <t>окт. Ноябр,апр.,май</t>
  </si>
  <si>
    <t>Уборка мусороприемных камер (влажное подметание полов)</t>
  </si>
  <si>
    <t>план с тарифа</t>
  </si>
  <si>
    <t>Выполнено работ в 2018г.</t>
  </si>
  <si>
    <t>Начислено населению и арендаторам по жил/услуге в 2018г.</t>
  </si>
  <si>
    <t>Услуги населению в 2018г.</t>
  </si>
  <si>
    <t>Аренда и реклама в 2018г.</t>
  </si>
  <si>
    <t>Возмещение экспл.расходов в 2018г.</t>
  </si>
  <si>
    <t>Содерж. и ремонт нежилого в 2018г.</t>
  </si>
  <si>
    <t>Результат по дому за 2018г.</t>
  </si>
  <si>
    <t>энергоэфективность</t>
  </si>
  <si>
    <t>Остаток на доме на 01.01.2018 г.</t>
  </si>
  <si>
    <t>Итого за 2018г. '-' долг МКД; '+' долг УК</t>
  </si>
  <si>
    <t>Энергоэффективность по дому на 01.01.2018</t>
  </si>
  <si>
    <t>Замена деревянных оконных блоков на окна ПВХ 2под. 9эт.</t>
  </si>
  <si>
    <t>Энергоэффективность по дому на 01.01.2019</t>
  </si>
  <si>
    <t>Дебиторская задолженность (0-2  месяца) по жил/коммунальным услугам за 2018г.</t>
  </si>
  <si>
    <t>Дебиторская задолженность (0-2  месяца) по СИР за 2018г.</t>
  </si>
  <si>
    <t>Дебиторская задолженность (3 и более месяца) по жил/коммунальным услугам за 2018г.</t>
  </si>
  <si>
    <t>Дебиторская задолженность (3 и более месяца) по СИР за 2018г.</t>
  </si>
  <si>
    <t>Выполнено работ в 2019г.</t>
  </si>
  <si>
    <t>Начислено населению и арендаторам по жил/услуге в 2019г.</t>
  </si>
  <si>
    <t>Услуги населению в 2019г.</t>
  </si>
  <si>
    <t>Аренда и реклама в 2019г.</t>
  </si>
  <si>
    <t>Возмещение экспл.расходов в 2019г.</t>
  </si>
  <si>
    <t>Содерж. и ремонт нежилого в 2019г.</t>
  </si>
  <si>
    <t>Результат по дому за 2019г.</t>
  </si>
  <si>
    <t>Итого за 2019г. '-' долг МКД; '+' долг УК</t>
  </si>
  <si>
    <t>Остаток на доме на 01.01.2019 г.</t>
  </si>
  <si>
    <t>Отчет о выполненных работах и производственных затратах за 2019 г.</t>
  </si>
  <si>
    <t>Дебиторская задолженность (3 и более месяца) по жил/коммунальным услугам за 2019г.</t>
  </si>
  <si>
    <t>Дебиторская задолженность (3 и более месяца) по СИР за 2019г.</t>
  </si>
  <si>
    <t>Дебиторская задолженность по жил/коммунальным услугам за 2019г.</t>
  </si>
  <si>
    <t>Дебиторская задолженность  по СИР за 2019г.</t>
  </si>
  <si>
    <t>Теплосчетчтк ТЭМ-104</t>
  </si>
  <si>
    <t>Замена доводчика  январь 01.01.2019 6п.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</si>
</sst>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0.0"/>
    <numFmt numFmtId="166" formatCode="#,##0.0"/>
    <numFmt numFmtId="168" formatCode="#,##0.00;\-#,##0.00;;@"/>
    <numFmt numFmtId="169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2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indexed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/>
      <top style="thin">
        <color indexed="26"/>
      </top>
      <bottom/>
      <diagonal/>
    </border>
    <border>
      <left/>
      <right/>
      <top style="thin">
        <color indexed="26"/>
      </top>
      <bottom/>
      <diagonal/>
    </border>
    <border>
      <left/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9"/>
      </left>
      <right/>
      <top/>
      <bottom/>
      <diagonal/>
    </border>
    <border>
      <left/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6" fillId="0" borderId="0" applyBorder="0" applyProtection="0"/>
    <xf numFmtId="0" fontId="4" fillId="0" borderId="0"/>
    <xf numFmtId="0" fontId="5" fillId="0" borderId="0"/>
  </cellStyleXfs>
  <cellXfs count="107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NumberFormat="1" applyFont="1" applyAlignment="1">
      <alignment horizontal="left" vertical="top" wrapText="1"/>
    </xf>
    <xf numFmtId="0" fontId="9" fillId="4" borderId="7" xfId="0" applyNumberFormat="1" applyFont="1" applyFill="1" applyBorder="1" applyAlignment="1">
      <alignment horizontal="center" vertical="top" wrapText="1"/>
    </xf>
    <xf numFmtId="0" fontId="9" fillId="4" borderId="0" xfId="0" applyNumberFormat="1" applyFont="1" applyFill="1" applyBorder="1" applyAlignment="1">
      <alignment horizontal="center" vertical="top" wrapText="1"/>
    </xf>
    <xf numFmtId="0" fontId="9" fillId="4" borderId="11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vertical="top" wrapText="1"/>
    </xf>
    <xf numFmtId="0" fontId="10" fillId="0" borderId="13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0" fillId="0" borderId="12" xfId="0" applyNumberFormat="1" applyFont="1" applyBorder="1" applyAlignment="1">
      <alignment horizontal="right" vertical="top"/>
    </xf>
    <xf numFmtId="4" fontId="10" fillId="5" borderId="12" xfId="0" applyNumberFormat="1" applyFont="1" applyFill="1" applyBorder="1" applyAlignment="1">
      <alignment horizontal="right" vertical="top"/>
    </xf>
    <xf numFmtId="2" fontId="2" fillId="0" borderId="2" xfId="1" applyNumberFormat="1" applyFont="1" applyBorder="1" applyAlignment="1">
      <alignment horizontal="right" vertical="top"/>
    </xf>
    <xf numFmtId="2" fontId="9" fillId="6" borderId="0" xfId="0" applyNumberFormat="1" applyFont="1" applyFill="1" applyBorder="1" applyAlignment="1">
      <alignment horizontal="center" vertical="top" wrapText="1"/>
    </xf>
    <xf numFmtId="4" fontId="11" fillId="0" borderId="0" xfId="0" applyNumberFormat="1" applyFont="1"/>
    <xf numFmtId="0" fontId="11" fillId="0" borderId="0" xfId="0" applyFont="1"/>
    <xf numFmtId="3" fontId="10" fillId="0" borderId="12" xfId="0" applyNumberFormat="1" applyFont="1" applyBorder="1" applyAlignment="1">
      <alignment vertical="top"/>
    </xf>
    <xf numFmtId="2" fontId="2" fillId="0" borderId="0" xfId="1" applyNumberFormat="1" applyFont="1" applyBorder="1" applyAlignment="1">
      <alignment horizontal="right" vertical="top"/>
    </xf>
    <xf numFmtId="0" fontId="10" fillId="0" borderId="0" xfId="4" applyNumberFormat="1" applyFont="1" applyBorder="1" applyAlignment="1">
      <alignment vertical="top" wrapText="1"/>
    </xf>
    <xf numFmtId="4" fontId="10" fillId="0" borderId="12" xfId="0" applyNumberFormat="1" applyFont="1" applyFill="1" applyBorder="1" applyAlignment="1">
      <alignment horizontal="right" vertical="top"/>
    </xf>
    <xf numFmtId="4" fontId="12" fillId="3" borderId="12" xfId="0" applyNumberFormat="1" applyFont="1" applyFill="1" applyBorder="1" applyAlignment="1">
      <alignment horizontal="right" vertical="top"/>
    </xf>
    <xf numFmtId="4" fontId="10" fillId="3" borderId="12" xfId="0" applyNumberFormat="1" applyFont="1" applyFill="1" applyBorder="1" applyAlignment="1">
      <alignment horizontal="right" vertical="top"/>
    </xf>
    <xf numFmtId="4" fontId="10" fillId="3" borderId="18" xfId="0" applyNumberFormat="1" applyFont="1" applyFill="1" applyBorder="1" applyAlignment="1">
      <alignment vertical="top"/>
    </xf>
    <xf numFmtId="4" fontId="10" fillId="3" borderId="0" xfId="0" applyNumberFormat="1" applyFont="1" applyFill="1" applyBorder="1" applyAlignment="1">
      <alignment vertical="top"/>
    </xf>
    <xf numFmtId="4" fontId="10" fillId="0" borderId="12" xfId="0" applyNumberFormat="1" applyFont="1" applyBorder="1" applyAlignment="1">
      <alignment vertical="top"/>
    </xf>
    <xf numFmtId="2" fontId="10" fillId="0" borderId="12" xfId="0" applyNumberFormat="1" applyFont="1" applyBorder="1" applyAlignment="1">
      <alignment vertical="top"/>
    </xf>
    <xf numFmtId="166" fontId="10" fillId="0" borderId="12" xfId="0" applyNumberFormat="1" applyFont="1" applyBorder="1" applyAlignment="1">
      <alignment vertical="top"/>
    </xf>
    <xf numFmtId="2" fontId="9" fillId="5" borderId="0" xfId="0" applyNumberFormat="1" applyFont="1" applyFill="1" applyBorder="1" applyAlignment="1">
      <alignment horizontal="center" vertical="top" wrapText="1"/>
    </xf>
    <xf numFmtId="1" fontId="10" fillId="0" borderId="12" xfId="0" applyNumberFormat="1" applyFont="1" applyBorder="1" applyAlignment="1">
      <alignment vertical="top"/>
    </xf>
    <xf numFmtId="4" fontId="10" fillId="0" borderId="13" xfId="0" applyNumberFormat="1" applyFont="1" applyBorder="1" applyAlignment="1">
      <alignment vertical="top"/>
    </xf>
    <xf numFmtId="0" fontId="3" fillId="0" borderId="0" xfId="2"/>
    <xf numFmtId="4" fontId="8" fillId="0" borderId="0" xfId="0" applyNumberFormat="1" applyFont="1"/>
    <xf numFmtId="2" fontId="2" fillId="0" borderId="1" xfId="1" applyNumberFormat="1" applyFont="1" applyBorder="1" applyAlignment="1">
      <alignment horizontal="right" vertical="top"/>
    </xf>
    <xf numFmtId="164" fontId="13" fillId="4" borderId="7" xfId="0" applyNumberFormat="1" applyFont="1" applyFill="1" applyBorder="1" applyAlignment="1">
      <alignment horizontal="right" vertical="top"/>
    </xf>
    <xf numFmtId="4" fontId="13" fillId="4" borderId="7" xfId="0" applyNumberFormat="1" applyFont="1" applyFill="1" applyBorder="1" applyAlignment="1">
      <alignment horizontal="right" vertical="top"/>
    </xf>
    <xf numFmtId="2" fontId="13" fillId="7" borderId="3" xfId="0" applyNumberFormat="1" applyFont="1" applyFill="1" applyBorder="1" applyAlignment="1">
      <alignment horizontal="right" vertical="top"/>
    </xf>
    <xf numFmtId="4" fontId="13" fillId="4" borderId="0" xfId="0" applyNumberFormat="1" applyFont="1" applyFill="1" applyBorder="1" applyAlignment="1">
      <alignment horizontal="right" vertical="top"/>
    </xf>
    <xf numFmtId="2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Alignment="1">
      <alignment wrapText="1"/>
    </xf>
    <xf numFmtId="0" fontId="8" fillId="0" borderId="0" xfId="0" applyNumberFormat="1" applyFont="1" applyBorder="1" applyAlignment="1">
      <alignment wrapText="1"/>
    </xf>
    <xf numFmtId="0" fontId="8" fillId="0" borderId="20" xfId="0" applyNumberFormat="1" applyFont="1" applyBorder="1" applyAlignment="1">
      <alignment wrapText="1"/>
    </xf>
    <xf numFmtId="0" fontId="8" fillId="0" borderId="21" xfId="0" applyNumberFormat="1" applyFont="1" applyBorder="1" applyAlignment="1">
      <alignment wrapText="1"/>
    </xf>
    <xf numFmtId="49" fontId="8" fillId="0" borderId="21" xfId="0" applyNumberFormat="1" applyFont="1" applyBorder="1" applyAlignment="1">
      <alignment wrapText="1"/>
    </xf>
    <xf numFmtId="168" fontId="8" fillId="0" borderId="21" xfId="0" applyNumberFormat="1" applyFont="1" applyBorder="1" applyAlignment="1">
      <alignment wrapText="1"/>
    </xf>
    <xf numFmtId="0" fontId="8" fillId="0" borderId="21" xfId="0" applyFont="1" applyBorder="1" applyAlignment="1">
      <alignment wrapText="1"/>
    </xf>
    <xf numFmtId="168" fontId="8" fillId="0" borderId="3" xfId="0" applyNumberFormat="1" applyFont="1" applyBorder="1" applyAlignment="1">
      <alignment wrapText="1"/>
    </xf>
    <xf numFmtId="168" fontId="8" fillId="0" borderId="0" xfId="0" applyNumberFormat="1" applyFont="1" applyBorder="1" applyAlignment="1">
      <alignment wrapText="1"/>
    </xf>
    <xf numFmtId="169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8" fillId="0" borderId="0" xfId="0" applyFont="1" applyBorder="1" applyAlignment="1">
      <alignment wrapText="1"/>
    </xf>
    <xf numFmtId="0" fontId="8" fillId="8" borderId="3" xfId="0" applyFont="1" applyFill="1" applyBorder="1"/>
    <xf numFmtId="0" fontId="8" fillId="8" borderId="0" xfId="0" applyFont="1" applyFill="1" applyBorder="1"/>
    <xf numFmtId="0" fontId="0" fillId="8" borderId="0" xfId="0" applyFill="1"/>
    <xf numFmtId="168" fontId="8" fillId="7" borderId="3" xfId="0" applyNumberFormat="1" applyFont="1" applyFill="1" applyBorder="1" applyAlignment="1">
      <alignment wrapText="1"/>
    </xf>
    <xf numFmtId="168" fontId="8" fillId="7" borderId="0" xfId="0" applyNumberFormat="1" applyFont="1" applyFill="1" applyBorder="1" applyAlignment="1">
      <alignment wrapText="1"/>
    </xf>
    <xf numFmtId="168" fontId="11" fillId="0" borderId="3" xfId="0" applyNumberFormat="1" applyFont="1" applyBorder="1" applyAlignment="1">
      <alignment wrapText="1"/>
    </xf>
    <xf numFmtId="168" fontId="8" fillId="0" borderId="3" xfId="0" applyNumberFormat="1" applyFont="1" applyFill="1" applyBorder="1" applyAlignment="1">
      <alignment wrapText="1"/>
    </xf>
    <xf numFmtId="168" fontId="8" fillId="0" borderId="0" xfId="0" applyNumberFormat="1" applyFont="1" applyFill="1" applyBorder="1" applyAlignment="1">
      <alignment wrapText="1"/>
    </xf>
    <xf numFmtId="168" fontId="11" fillId="0" borderId="0" xfId="0" applyNumberFormat="1" applyFont="1" applyBorder="1" applyAlignment="1">
      <alignment wrapText="1"/>
    </xf>
    <xf numFmtId="168" fontId="8" fillId="5" borderId="3" xfId="0" applyNumberFormat="1" applyFont="1" applyFill="1" applyBorder="1" applyAlignment="1">
      <alignment wrapText="1"/>
    </xf>
    <xf numFmtId="0" fontId="8" fillId="0" borderId="0" xfId="0" applyFont="1" applyBorder="1"/>
    <xf numFmtId="0" fontId="8" fillId="0" borderId="22" xfId="0" applyFont="1" applyBorder="1"/>
    <xf numFmtId="0" fontId="8" fillId="0" borderId="3" xfId="0" applyNumberFormat="1" applyFont="1" applyBorder="1" applyAlignment="1">
      <alignment wrapText="1"/>
    </xf>
    <xf numFmtId="0" fontId="7" fillId="0" borderId="0" xfId="0" applyNumberFormat="1" applyFont="1" applyAlignment="1">
      <alignment wrapText="1"/>
    </xf>
    <xf numFmtId="0" fontId="8" fillId="0" borderId="9" xfId="0" applyNumberFormat="1" applyFont="1" applyBorder="1" applyAlignment="1">
      <alignment vertical="top" wrapText="1"/>
    </xf>
    <xf numFmtId="0" fontId="8" fillId="2" borderId="0" xfId="1" applyNumberFormat="1" applyFont="1" applyFill="1" applyBorder="1" applyAlignment="1">
      <alignment vertical="top" wrapText="1"/>
    </xf>
    <xf numFmtId="0" fontId="8" fillId="2" borderId="3" xfId="1" applyNumberFormat="1" applyFont="1" applyFill="1" applyBorder="1" applyAlignment="1">
      <alignment vertical="top" wrapText="1"/>
    </xf>
    <xf numFmtId="164" fontId="7" fillId="2" borderId="3" xfId="1" applyNumberFormat="1" applyFont="1" applyFill="1" applyBorder="1" applyAlignment="1">
      <alignment horizontal="right" vertical="top"/>
    </xf>
    <xf numFmtId="0" fontId="7" fillId="0" borderId="0" xfId="0" applyFont="1" applyBorder="1" applyAlignment="1"/>
    <xf numFmtId="0" fontId="8" fillId="0" borderId="3" xfId="0" applyFont="1" applyBorder="1"/>
    <xf numFmtId="0" fontId="8" fillId="2" borderId="3" xfId="1" applyNumberFormat="1" applyFont="1" applyFill="1" applyBorder="1" applyAlignment="1">
      <alignment horizontal="right" vertical="top"/>
    </xf>
    <xf numFmtId="1" fontId="8" fillId="2" borderId="3" xfId="1" applyNumberFormat="1" applyFont="1" applyFill="1" applyBorder="1" applyAlignment="1">
      <alignment horizontal="right" vertical="top"/>
    </xf>
    <xf numFmtId="4" fontId="8" fillId="2" borderId="3" xfId="1" applyNumberFormat="1" applyFont="1" applyFill="1" applyBorder="1" applyAlignment="1">
      <alignment horizontal="right" vertical="top"/>
    </xf>
    <xf numFmtId="3" fontId="8" fillId="2" borderId="3" xfId="1" applyNumberFormat="1" applyFont="1" applyFill="1" applyBorder="1" applyAlignment="1">
      <alignment horizontal="right" vertical="top"/>
    </xf>
    <xf numFmtId="2" fontId="8" fillId="2" borderId="3" xfId="1" applyNumberFormat="1" applyFont="1" applyFill="1" applyBorder="1" applyAlignment="1">
      <alignment horizontal="right" vertical="top"/>
    </xf>
    <xf numFmtId="165" fontId="8" fillId="2" borderId="3" xfId="1" applyNumberFormat="1" applyFont="1" applyFill="1" applyBorder="1" applyAlignment="1">
      <alignment horizontal="right" vertical="top"/>
    </xf>
    <xf numFmtId="166" fontId="8" fillId="2" borderId="3" xfId="1" applyNumberFormat="1" applyFont="1" applyFill="1" applyBorder="1" applyAlignment="1">
      <alignment horizontal="right" vertical="top"/>
    </xf>
    <xf numFmtId="0" fontId="8" fillId="0" borderId="3" xfId="1" applyFont="1" applyBorder="1"/>
    <xf numFmtId="0" fontId="7" fillId="2" borderId="23" xfId="1" applyNumberFormat="1" applyFont="1" applyFill="1" applyBorder="1" applyAlignment="1">
      <alignment vertical="top"/>
    </xf>
    <xf numFmtId="0" fontId="8" fillId="0" borderId="0" xfId="1" applyFont="1" applyBorder="1"/>
    <xf numFmtId="166" fontId="8" fillId="0" borderId="3" xfId="1" applyNumberFormat="1" applyFont="1" applyFill="1" applyBorder="1" applyAlignment="1">
      <alignment horizontal="right" vertical="top"/>
    </xf>
    <xf numFmtId="2" fontId="8" fillId="0" borderId="3" xfId="1" applyNumberFormat="1" applyFont="1" applyFill="1" applyBorder="1" applyAlignment="1">
      <alignment horizontal="right" vertical="top"/>
    </xf>
    <xf numFmtId="0" fontId="8" fillId="0" borderId="3" xfId="1" applyNumberFormat="1" applyFont="1" applyFill="1" applyBorder="1" applyAlignment="1">
      <alignment horizontal="right" vertical="top"/>
    </xf>
    <xf numFmtId="0" fontId="8" fillId="2" borderId="3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12" xfId="0" applyNumberFormat="1" applyFont="1" applyBorder="1" applyAlignment="1">
      <alignment vertical="top" wrapText="1" indent="4"/>
    </xf>
    <xf numFmtId="0" fontId="10" fillId="0" borderId="13" xfId="0" applyNumberFormat="1" applyFont="1" applyBorder="1" applyAlignment="1">
      <alignment horizontal="left" vertical="top" wrapText="1"/>
    </xf>
    <xf numFmtId="0" fontId="10" fillId="0" borderId="19" xfId="0" applyNumberFormat="1" applyFont="1" applyBorder="1" applyAlignment="1">
      <alignment horizontal="left" vertical="top" wrapText="1"/>
    </xf>
    <xf numFmtId="0" fontId="13" fillId="4" borderId="11" xfId="0" applyNumberFormat="1" applyFont="1" applyFill="1" applyBorder="1" applyAlignment="1">
      <alignment horizontal="left" vertical="top"/>
    </xf>
    <xf numFmtId="0" fontId="13" fillId="4" borderId="7" xfId="0" applyNumberFormat="1" applyFont="1" applyFill="1" applyBorder="1" applyAlignment="1">
      <alignment horizontal="left" vertical="top"/>
    </xf>
    <xf numFmtId="2" fontId="8" fillId="0" borderId="3" xfId="0" applyNumberFormat="1" applyFont="1" applyFill="1" applyBorder="1"/>
    <xf numFmtId="4" fontId="8" fillId="0" borderId="3" xfId="1" applyNumberFormat="1" applyFont="1" applyFill="1" applyBorder="1" applyAlignment="1">
      <alignment horizontal="right" vertical="top"/>
    </xf>
    <xf numFmtId="165" fontId="8" fillId="0" borderId="3" xfId="1" applyNumberFormat="1" applyFont="1" applyFill="1" applyBorder="1" applyAlignment="1">
      <alignment horizontal="right" vertical="top"/>
    </xf>
    <xf numFmtId="1" fontId="8" fillId="0" borderId="3" xfId="1" applyNumberFormat="1" applyFont="1" applyFill="1" applyBorder="1" applyAlignment="1">
      <alignment horizontal="right" vertical="top"/>
    </xf>
  </cellXfs>
  <cellStyles count="6">
    <cellStyle name="Гиперссылка 2" xfId="3"/>
    <cellStyle name="Обычный" xfId="0" builtinId="0"/>
    <cellStyle name="Обычный 2" xfId="4"/>
    <cellStyle name="Обычный 3" xfId="2"/>
    <cellStyle name="Обычный_Лист1" xfId="1"/>
    <cellStyle name="Пояснение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v\Desktop\&#1090;&#1072;&#1088;&#1080;&#1092;&#1099;%202017%20&#1076;&#1077;&#1081;&#1089;&#1090;&#1074;&#1091;&#1102;&#1097;&#1080;&#1081;\&#1090;&#1072;&#1088;&#1080;&#1092;%20&#1078;&#1101;&#1082;-5%202017%20-&#1087;&#1086;&#1089;&#1083;&#1077;&#1076;&#1085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2016 год"/>
      <sheetName val="Муниц."/>
      <sheetName val="Наб 50"/>
      <sheetName val="Наб 52"/>
      <sheetName val="Наб 58"/>
      <sheetName val="Наб 68"/>
      <sheetName val="Наб 70"/>
      <sheetName val="Наб 71"/>
      <sheetName val="Наб 72"/>
      <sheetName val="Наб 74"/>
      <sheetName val="Наб 76 "/>
      <sheetName val="Наб 78"/>
      <sheetName val="Пар 16"/>
      <sheetName val="Пар 18"/>
      <sheetName val="Пар 22"/>
      <sheetName val="Пар 26"/>
      <sheetName val="Пар 28"/>
      <sheetName val="Пар 32"/>
      <sheetName val="Пар 38"/>
      <sheetName val="Пар 46"/>
      <sheetName val="Пар 48"/>
      <sheetName val="Пар 52"/>
      <sheetName val="Пар 54 их"/>
      <sheetName val="Пар 54стандарт"/>
      <sheetName val="Пар 56"/>
      <sheetName val="Пар 58"/>
      <sheetName val="Пар 60"/>
      <sheetName val="Пар 62"/>
      <sheetName val="Пар 64"/>
      <sheetName val="Пар 66"/>
      <sheetName val="Пар 72"/>
      <sheetName val="Пар 7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91">
          <cell r="I191">
            <v>2265063.96</v>
          </cell>
        </row>
        <row r="206">
          <cell r="I206">
            <v>746048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view="pageBreakPreview" topLeftCell="A46" zoomScale="85" zoomScaleNormal="100" zoomScaleSheetLayoutView="85" workbookViewId="0">
      <selection activeCell="D90" sqref="D90"/>
    </sheetView>
  </sheetViews>
  <sheetFormatPr defaultColWidth="9.140625" defaultRowHeight="12.75" outlineLevelRow="1" x14ac:dyDescent="0.2"/>
  <cols>
    <col min="1" max="1" width="84.42578125" style="2" customWidth="1"/>
    <col min="2" max="2" width="15.7109375" style="2" customWidth="1"/>
    <col min="3" max="3" width="13.7109375" style="2" customWidth="1"/>
    <col min="4" max="4" width="17.140625" style="2" customWidth="1"/>
    <col min="5" max="16384" width="9.140625" style="2"/>
  </cols>
  <sheetData>
    <row r="1" spans="1:4" x14ac:dyDescent="0.2">
      <c r="A1" s="70" t="s">
        <v>163</v>
      </c>
      <c r="B1" s="70"/>
      <c r="C1" s="62"/>
      <c r="D1" s="62"/>
    </row>
    <row r="2" spans="1:4" x14ac:dyDescent="0.2">
      <c r="A2" s="67" t="s">
        <v>78</v>
      </c>
      <c r="B2" s="67"/>
      <c r="C2" s="62"/>
      <c r="D2" s="62"/>
    </row>
    <row r="3" spans="1:4" outlineLevel="1" x14ac:dyDescent="0.2">
      <c r="A3" s="86" t="s">
        <v>79</v>
      </c>
      <c r="B3" s="85" t="s">
        <v>0</v>
      </c>
      <c r="C3" s="85" t="s">
        <v>1</v>
      </c>
      <c r="D3" s="85" t="s">
        <v>2</v>
      </c>
    </row>
    <row r="4" spans="1:4" outlineLevel="1" x14ac:dyDescent="0.2">
      <c r="A4" s="86"/>
      <c r="B4" s="68" t="s">
        <v>4</v>
      </c>
      <c r="C4" s="68" t="s">
        <v>4</v>
      </c>
      <c r="D4" s="68" t="s">
        <v>4</v>
      </c>
    </row>
    <row r="5" spans="1:4" outlineLevel="1" x14ac:dyDescent="0.2">
      <c r="A5" s="71" t="s">
        <v>76</v>
      </c>
      <c r="B5" s="72"/>
      <c r="C5" s="103">
        <v>43396.62</v>
      </c>
      <c r="D5" s="74">
        <v>43396.62</v>
      </c>
    </row>
    <row r="6" spans="1:4" outlineLevel="1" x14ac:dyDescent="0.2">
      <c r="A6" s="68" t="s">
        <v>5</v>
      </c>
      <c r="B6" s="72"/>
      <c r="C6" s="104">
        <v>9109.01</v>
      </c>
      <c r="D6" s="74">
        <v>9109.01</v>
      </c>
    </row>
    <row r="7" spans="1:4" outlineLevel="1" x14ac:dyDescent="0.2">
      <c r="A7" s="68" t="s">
        <v>6</v>
      </c>
      <c r="B7" s="72"/>
      <c r="C7" s="104">
        <v>79660.88</v>
      </c>
      <c r="D7" s="74">
        <v>79660.88</v>
      </c>
    </row>
    <row r="8" spans="1:4" outlineLevel="1" x14ac:dyDescent="0.2">
      <c r="A8" s="68" t="s">
        <v>7</v>
      </c>
      <c r="B8" s="75">
        <v>746048</v>
      </c>
      <c r="C8" s="84"/>
      <c r="D8" s="74">
        <v>-746048</v>
      </c>
    </row>
    <row r="9" spans="1:4" outlineLevel="1" x14ac:dyDescent="0.2">
      <c r="A9" s="68" t="s">
        <v>90</v>
      </c>
      <c r="B9" s="75"/>
      <c r="C9" s="84">
        <v>32689.82</v>
      </c>
      <c r="D9" s="74">
        <v>32689.82</v>
      </c>
    </row>
    <row r="10" spans="1:4" outlineLevel="1" x14ac:dyDescent="0.2">
      <c r="A10" s="68" t="s">
        <v>168</v>
      </c>
      <c r="B10" s="75"/>
      <c r="C10" s="84">
        <v>130476.84</v>
      </c>
      <c r="D10" s="74">
        <v>130476.84</v>
      </c>
    </row>
    <row r="11" spans="1:4" outlineLevel="1" x14ac:dyDescent="0.2">
      <c r="A11" s="68" t="s">
        <v>8</v>
      </c>
      <c r="B11" s="72"/>
      <c r="C11" s="105">
        <v>268.8</v>
      </c>
      <c r="D11" s="74">
        <v>268.8</v>
      </c>
    </row>
    <row r="12" spans="1:4" outlineLevel="1" x14ac:dyDescent="0.2">
      <c r="A12" s="68" t="s">
        <v>9</v>
      </c>
      <c r="B12" s="72"/>
      <c r="C12" s="83">
        <v>141.12</v>
      </c>
      <c r="D12" s="74">
        <v>141.12</v>
      </c>
    </row>
    <row r="13" spans="1:4" outlineLevel="1" x14ac:dyDescent="0.2">
      <c r="A13" s="68" t="s">
        <v>10</v>
      </c>
      <c r="B13" s="72"/>
      <c r="C13" s="83">
        <v>97.66</v>
      </c>
      <c r="D13" s="74">
        <v>97.66</v>
      </c>
    </row>
    <row r="14" spans="1:4" outlineLevel="1" x14ac:dyDescent="0.2">
      <c r="A14" s="68" t="s">
        <v>11</v>
      </c>
      <c r="B14" s="72"/>
      <c r="C14" s="83">
        <v>982.88</v>
      </c>
      <c r="D14" s="74">
        <v>982.88</v>
      </c>
    </row>
    <row r="15" spans="1:4" outlineLevel="1" x14ac:dyDescent="0.2">
      <c r="A15" s="68" t="s">
        <v>12</v>
      </c>
      <c r="B15" s="72"/>
      <c r="C15" s="83">
        <v>386.73</v>
      </c>
      <c r="D15" s="74">
        <v>386.73</v>
      </c>
    </row>
    <row r="16" spans="1:4" outlineLevel="1" x14ac:dyDescent="0.2">
      <c r="A16" s="68" t="s">
        <v>13</v>
      </c>
      <c r="B16" s="72"/>
      <c r="C16" s="104">
        <v>1462.37</v>
      </c>
      <c r="D16" s="74">
        <v>1462.37</v>
      </c>
    </row>
    <row r="17" spans="1:4" outlineLevel="1" x14ac:dyDescent="0.2">
      <c r="A17" s="68" t="s">
        <v>14</v>
      </c>
      <c r="B17" s="72"/>
      <c r="C17" s="83">
        <v>625.48</v>
      </c>
      <c r="D17" s="74">
        <v>625.48</v>
      </c>
    </row>
    <row r="18" spans="1:4" outlineLevel="1" x14ac:dyDescent="0.2">
      <c r="A18" s="68" t="s">
        <v>15</v>
      </c>
      <c r="B18" s="72"/>
      <c r="C18" s="83">
        <v>71.28</v>
      </c>
      <c r="D18" s="74">
        <v>71.28</v>
      </c>
    </row>
    <row r="19" spans="1:4" outlineLevel="1" x14ac:dyDescent="0.2">
      <c r="A19" s="68" t="s">
        <v>16</v>
      </c>
      <c r="B19" s="72"/>
      <c r="C19" s="83">
        <v>71.28</v>
      </c>
      <c r="D19" s="74">
        <v>71.28</v>
      </c>
    </row>
    <row r="20" spans="1:4" outlineLevel="1" x14ac:dyDescent="0.2">
      <c r="A20" s="68" t="s">
        <v>17</v>
      </c>
      <c r="B20" s="72"/>
      <c r="C20" s="106">
        <v>293</v>
      </c>
      <c r="D20" s="74">
        <v>293</v>
      </c>
    </row>
    <row r="21" spans="1:4" outlineLevel="1" x14ac:dyDescent="0.2">
      <c r="A21" s="68" t="s">
        <v>18</v>
      </c>
      <c r="B21" s="72"/>
      <c r="C21" s="83">
        <v>516.30999999999995</v>
      </c>
      <c r="D21" s="74">
        <v>516.30999999999995</v>
      </c>
    </row>
    <row r="22" spans="1:4" outlineLevel="1" x14ac:dyDescent="0.2">
      <c r="A22" s="68" t="s">
        <v>19</v>
      </c>
      <c r="B22" s="74">
        <v>29952.47</v>
      </c>
      <c r="C22" s="84"/>
      <c r="D22" s="74">
        <v>-29952.47</v>
      </c>
    </row>
    <row r="23" spans="1:4" outlineLevel="1" x14ac:dyDescent="0.2">
      <c r="A23" s="68" t="s">
        <v>20</v>
      </c>
      <c r="B23" s="74">
        <v>220634.28</v>
      </c>
      <c r="C23" s="82">
        <v>110317.1</v>
      </c>
      <c r="D23" s="74">
        <v>-110317.18</v>
      </c>
    </row>
    <row r="24" spans="1:4" outlineLevel="1" x14ac:dyDescent="0.2">
      <c r="A24" s="68" t="s">
        <v>21</v>
      </c>
      <c r="B24" s="74">
        <v>66501.240000000005</v>
      </c>
      <c r="C24" s="104">
        <v>33250.620000000003</v>
      </c>
      <c r="D24" s="74">
        <v>-33250.620000000003</v>
      </c>
    </row>
    <row r="25" spans="1:4" outlineLevel="1" x14ac:dyDescent="0.2">
      <c r="A25" s="68" t="s">
        <v>22</v>
      </c>
      <c r="B25" s="76">
        <v>191.52</v>
      </c>
      <c r="C25" s="83">
        <v>207.48</v>
      </c>
      <c r="D25" s="74">
        <v>15.95999999999998</v>
      </c>
    </row>
    <row r="26" spans="1:4" outlineLevel="1" x14ac:dyDescent="0.2">
      <c r="A26" s="68" t="s">
        <v>23</v>
      </c>
      <c r="B26" s="74">
        <v>1225.56</v>
      </c>
      <c r="C26" s="84"/>
      <c r="D26" s="74">
        <v>-1225.56</v>
      </c>
    </row>
    <row r="27" spans="1:4" outlineLevel="1" x14ac:dyDescent="0.2">
      <c r="A27" s="68" t="s">
        <v>24</v>
      </c>
      <c r="B27" s="74">
        <v>50440.72</v>
      </c>
      <c r="C27" s="84"/>
      <c r="D27" s="74">
        <v>-50440.72</v>
      </c>
    </row>
    <row r="28" spans="1:4" outlineLevel="1" x14ac:dyDescent="0.2">
      <c r="A28" s="68" t="s">
        <v>25</v>
      </c>
      <c r="B28" s="74">
        <v>6384.95</v>
      </c>
      <c r="C28" s="84"/>
      <c r="D28" s="74">
        <v>-6384.95</v>
      </c>
    </row>
    <row r="29" spans="1:4" outlineLevel="1" x14ac:dyDescent="0.2">
      <c r="A29" s="68" t="s">
        <v>26</v>
      </c>
      <c r="B29" s="74">
        <v>4152.45</v>
      </c>
      <c r="C29" s="84"/>
      <c r="D29" s="74">
        <v>-4152.45</v>
      </c>
    </row>
    <row r="30" spans="1:4" outlineLevel="1" x14ac:dyDescent="0.2">
      <c r="A30" s="68" t="s">
        <v>27</v>
      </c>
      <c r="B30" s="78">
        <v>3427.8</v>
      </c>
      <c r="C30" s="104">
        <v>1163.04</v>
      </c>
      <c r="D30" s="74">
        <v>-2264.7600000000002</v>
      </c>
    </row>
    <row r="31" spans="1:4" outlineLevel="1" x14ac:dyDescent="0.2">
      <c r="A31" s="68" t="s">
        <v>28</v>
      </c>
      <c r="B31" s="74">
        <v>1237.93</v>
      </c>
      <c r="C31" s="104">
        <v>1237.93</v>
      </c>
      <c r="D31" s="74">
        <v>0</v>
      </c>
    </row>
    <row r="32" spans="1:4" outlineLevel="1" x14ac:dyDescent="0.2">
      <c r="A32" s="68" t="s">
        <v>75</v>
      </c>
      <c r="B32" s="72"/>
      <c r="C32" s="104">
        <v>1914.02</v>
      </c>
      <c r="D32" s="74">
        <v>1914.02</v>
      </c>
    </row>
    <row r="33" spans="1:4" outlineLevel="1" x14ac:dyDescent="0.2">
      <c r="A33" s="68" t="s">
        <v>169</v>
      </c>
      <c r="B33" s="72"/>
      <c r="C33" s="104">
        <v>2461.75</v>
      </c>
      <c r="D33" s="74">
        <v>2461.75</v>
      </c>
    </row>
    <row r="34" spans="1:4" outlineLevel="1" x14ac:dyDescent="0.2">
      <c r="A34" s="68" t="s">
        <v>29</v>
      </c>
      <c r="B34" s="72"/>
      <c r="C34" s="104">
        <v>1420.16</v>
      </c>
      <c r="D34" s="74">
        <v>1420.16</v>
      </c>
    </row>
    <row r="35" spans="1:4" outlineLevel="1" x14ac:dyDescent="0.2">
      <c r="A35" s="68" t="s">
        <v>30</v>
      </c>
      <c r="B35" s="74">
        <v>1737.82</v>
      </c>
      <c r="C35" s="84"/>
      <c r="D35" s="74">
        <v>-1737.82</v>
      </c>
    </row>
    <row r="36" spans="1:4" outlineLevel="1" x14ac:dyDescent="0.2">
      <c r="A36" s="68" t="s">
        <v>31</v>
      </c>
      <c r="B36" s="74">
        <v>1693.25</v>
      </c>
      <c r="C36" s="105">
        <v>846.6</v>
      </c>
      <c r="D36" s="74">
        <v>-846.65</v>
      </c>
    </row>
    <row r="37" spans="1:4" outlineLevel="1" x14ac:dyDescent="0.2">
      <c r="A37" s="68" t="s">
        <v>32</v>
      </c>
      <c r="B37" s="74">
        <v>555266.04</v>
      </c>
      <c r="C37" s="82">
        <v>176971.97</v>
      </c>
      <c r="D37" s="74">
        <v>-378294.07000000007</v>
      </c>
    </row>
    <row r="38" spans="1:4" outlineLevel="1" x14ac:dyDescent="0.2">
      <c r="A38" s="68" t="s">
        <v>33</v>
      </c>
      <c r="B38" s="74">
        <v>2603.66</v>
      </c>
      <c r="C38" s="84"/>
      <c r="D38" s="74">
        <v>-2603.66</v>
      </c>
    </row>
    <row r="39" spans="1:4" outlineLevel="1" x14ac:dyDescent="0.2">
      <c r="A39" s="68" t="s">
        <v>34</v>
      </c>
      <c r="B39" s="74">
        <v>12362.33</v>
      </c>
      <c r="C39" s="104">
        <v>12362.33</v>
      </c>
      <c r="D39" s="74">
        <v>0</v>
      </c>
    </row>
    <row r="40" spans="1:4" outlineLevel="1" x14ac:dyDescent="0.2">
      <c r="A40" s="68" t="s">
        <v>35</v>
      </c>
      <c r="B40" s="74">
        <v>65963.520000000004</v>
      </c>
      <c r="C40" s="104">
        <v>32981.760000000002</v>
      </c>
      <c r="D40" s="74">
        <v>-32981.760000000002</v>
      </c>
    </row>
    <row r="41" spans="1:4" outlineLevel="1" x14ac:dyDescent="0.2">
      <c r="A41" s="68" t="s">
        <v>36</v>
      </c>
      <c r="B41" s="74">
        <v>35586.120000000003</v>
      </c>
      <c r="C41" s="104">
        <v>16587.72</v>
      </c>
      <c r="D41" s="74">
        <v>-18998.400000000001</v>
      </c>
    </row>
    <row r="42" spans="1:4" outlineLevel="1" x14ac:dyDescent="0.2">
      <c r="A42" s="68" t="s">
        <v>37</v>
      </c>
      <c r="B42" s="74">
        <v>2520.15</v>
      </c>
      <c r="C42" s="84"/>
      <c r="D42" s="74">
        <v>-2520.15</v>
      </c>
    </row>
    <row r="43" spans="1:4" outlineLevel="1" x14ac:dyDescent="0.2">
      <c r="A43" s="68" t="s">
        <v>38</v>
      </c>
      <c r="B43" s="76">
        <v>540.96</v>
      </c>
      <c r="C43" s="83">
        <v>225.4</v>
      </c>
      <c r="D43" s="74">
        <v>-315.56000000000006</v>
      </c>
    </row>
    <row r="44" spans="1:4" ht="15" customHeight="1" outlineLevel="1" x14ac:dyDescent="0.2">
      <c r="A44" s="68" t="s">
        <v>39</v>
      </c>
      <c r="B44" s="72"/>
      <c r="C44" s="83">
        <v>597.69000000000005</v>
      </c>
      <c r="D44" s="74">
        <v>597.69000000000005</v>
      </c>
    </row>
    <row r="45" spans="1:4" outlineLevel="1" x14ac:dyDescent="0.2">
      <c r="A45" s="68" t="s">
        <v>40</v>
      </c>
      <c r="B45" s="78">
        <v>71295.600000000006</v>
      </c>
      <c r="C45" s="84"/>
      <c r="D45" s="74">
        <v>-71295.600000000006</v>
      </c>
    </row>
    <row r="46" spans="1:4" outlineLevel="1" x14ac:dyDescent="0.2">
      <c r="A46" s="68" t="s">
        <v>41</v>
      </c>
      <c r="B46" s="74">
        <v>3456.72</v>
      </c>
      <c r="C46" s="104">
        <v>1728.36</v>
      </c>
      <c r="D46" s="74">
        <v>-1728.36</v>
      </c>
    </row>
    <row r="47" spans="1:4" outlineLevel="1" x14ac:dyDescent="0.2">
      <c r="A47" s="68" t="s">
        <v>42</v>
      </c>
      <c r="B47" s="74">
        <v>7293.12</v>
      </c>
      <c r="C47" s="104">
        <v>3646.56</v>
      </c>
      <c r="D47" s="74">
        <v>-3646.56</v>
      </c>
    </row>
    <row r="48" spans="1:4" outlineLevel="1" x14ac:dyDescent="0.2">
      <c r="A48" s="68" t="s">
        <v>43</v>
      </c>
      <c r="B48" s="74">
        <v>220970.16</v>
      </c>
      <c r="C48" s="104">
        <v>110485.08</v>
      </c>
      <c r="D48" s="74">
        <v>-110485.08</v>
      </c>
    </row>
    <row r="49" spans="1:4" outlineLevel="1" x14ac:dyDescent="0.2">
      <c r="A49" s="68" t="s">
        <v>44</v>
      </c>
      <c r="B49" s="74">
        <v>1569.26</v>
      </c>
      <c r="C49" s="104">
        <v>1323.56</v>
      </c>
      <c r="D49" s="74">
        <v>-245.70000000000005</v>
      </c>
    </row>
    <row r="50" spans="1:4" outlineLevel="1" x14ac:dyDescent="0.2">
      <c r="A50" s="68" t="s">
        <v>45</v>
      </c>
      <c r="B50" s="74">
        <v>7141.52</v>
      </c>
      <c r="C50" s="74">
        <v>7141.44</v>
      </c>
      <c r="D50" s="74">
        <v>-8.0000000000836735E-2</v>
      </c>
    </row>
    <row r="51" spans="1:4" outlineLevel="1" x14ac:dyDescent="0.2">
      <c r="A51" s="68" t="s">
        <v>46</v>
      </c>
      <c r="B51" s="74">
        <v>2190.64</v>
      </c>
      <c r="C51" s="74">
        <v>2190.64</v>
      </c>
      <c r="D51" s="74">
        <v>0</v>
      </c>
    </row>
    <row r="52" spans="1:4" outlineLevel="1" x14ac:dyDescent="0.2">
      <c r="A52" s="68" t="s">
        <v>47</v>
      </c>
      <c r="B52" s="74">
        <v>15009.88</v>
      </c>
      <c r="C52" s="72"/>
      <c r="D52" s="74">
        <v>-15009.88</v>
      </c>
    </row>
    <row r="53" spans="1:4" outlineLevel="1" x14ac:dyDescent="0.2">
      <c r="A53" s="68" t="s">
        <v>48</v>
      </c>
      <c r="B53" s="74">
        <v>8360.89</v>
      </c>
      <c r="C53" s="72"/>
      <c r="D53" s="74">
        <v>-8360.89</v>
      </c>
    </row>
    <row r="54" spans="1:4" outlineLevel="1" x14ac:dyDescent="0.2">
      <c r="A54" s="68" t="s">
        <v>49</v>
      </c>
      <c r="B54" s="74">
        <v>21467.67</v>
      </c>
      <c r="C54" s="74">
        <v>10733.94</v>
      </c>
      <c r="D54" s="74">
        <v>-10733.729999999998</v>
      </c>
    </row>
    <row r="55" spans="1:4" ht="15" customHeight="1" outlineLevel="1" x14ac:dyDescent="0.2">
      <c r="A55" s="68" t="s">
        <v>50</v>
      </c>
      <c r="B55" s="74">
        <v>3879.72</v>
      </c>
      <c r="C55" s="74">
        <v>5172.96</v>
      </c>
      <c r="D55" s="74">
        <v>1293.2400000000002</v>
      </c>
    </row>
    <row r="56" spans="1:4" outlineLevel="1" x14ac:dyDescent="0.2">
      <c r="A56" s="68" t="s">
        <v>51</v>
      </c>
      <c r="B56" s="76">
        <v>498.72</v>
      </c>
      <c r="C56" s="72"/>
      <c r="D56" s="74">
        <v>-498.72</v>
      </c>
    </row>
    <row r="57" spans="1:4" outlineLevel="1" x14ac:dyDescent="0.2">
      <c r="A57" s="68" t="s">
        <v>52</v>
      </c>
      <c r="B57" s="74">
        <v>1653.93</v>
      </c>
      <c r="C57" s="74">
        <v>4134.83</v>
      </c>
      <c r="D57" s="74">
        <v>2480.8999999999996</v>
      </c>
    </row>
    <row r="58" spans="1:4" outlineLevel="1" x14ac:dyDescent="0.2">
      <c r="A58" s="68" t="s">
        <v>53</v>
      </c>
      <c r="B58" s="74">
        <v>5394.94</v>
      </c>
      <c r="C58" s="74">
        <v>5394.94</v>
      </c>
      <c r="D58" s="74">
        <v>0</v>
      </c>
    </row>
    <row r="59" spans="1:4" outlineLevel="1" x14ac:dyDescent="0.2">
      <c r="A59" s="68" t="s">
        <v>54</v>
      </c>
      <c r="B59" s="78">
        <v>1344.4</v>
      </c>
      <c r="C59" s="76">
        <v>794.43</v>
      </c>
      <c r="D59" s="74">
        <v>-549.97000000000014</v>
      </c>
    </row>
    <row r="60" spans="1:4" outlineLevel="1" x14ac:dyDescent="0.2">
      <c r="A60" s="68" t="s">
        <v>55</v>
      </c>
      <c r="B60" s="78">
        <v>1898.4</v>
      </c>
      <c r="C60" s="74">
        <v>2467.92</v>
      </c>
      <c r="D60" s="74">
        <v>569.52</v>
      </c>
    </row>
    <row r="61" spans="1:4" outlineLevel="1" x14ac:dyDescent="0.2">
      <c r="A61" s="68" t="s">
        <v>56</v>
      </c>
      <c r="B61" s="74">
        <v>2733.78</v>
      </c>
      <c r="C61" s="72"/>
      <c r="D61" s="74">
        <v>-2733.78</v>
      </c>
    </row>
    <row r="62" spans="1:4" outlineLevel="1" x14ac:dyDescent="0.2">
      <c r="A62" s="68" t="s">
        <v>57</v>
      </c>
      <c r="B62" s="74">
        <v>2168.7399999999998</v>
      </c>
      <c r="C62" s="78">
        <v>1879.6</v>
      </c>
      <c r="D62" s="74">
        <v>-289.13999999999987</v>
      </c>
    </row>
    <row r="63" spans="1:4" outlineLevel="1" x14ac:dyDescent="0.2">
      <c r="A63" s="68" t="s">
        <v>58</v>
      </c>
      <c r="B63" s="73">
        <v>784</v>
      </c>
      <c r="C63" s="77">
        <v>627.20000000000005</v>
      </c>
      <c r="D63" s="74">
        <v>-156.79999999999995</v>
      </c>
    </row>
    <row r="64" spans="1:4" outlineLevel="1" x14ac:dyDescent="0.2">
      <c r="A64" s="68" t="s">
        <v>59</v>
      </c>
      <c r="B64" s="74">
        <v>209073.76</v>
      </c>
      <c r="C64" s="72"/>
      <c r="D64" s="74">
        <v>-209073.76</v>
      </c>
    </row>
    <row r="65" spans="1:4" outlineLevel="1" x14ac:dyDescent="0.2">
      <c r="A65" s="68" t="s">
        <v>60</v>
      </c>
      <c r="B65" s="74">
        <v>1887.84</v>
      </c>
      <c r="C65" s="72"/>
      <c r="D65" s="74">
        <v>-1887.84</v>
      </c>
    </row>
    <row r="66" spans="1:4" outlineLevel="1" x14ac:dyDescent="0.2">
      <c r="A66" s="68" t="s">
        <v>61</v>
      </c>
      <c r="B66" s="74">
        <v>456795.48</v>
      </c>
      <c r="C66" s="72"/>
      <c r="D66" s="74">
        <v>-456795.48</v>
      </c>
    </row>
    <row r="67" spans="1:4" ht="25.5" outlineLevel="1" x14ac:dyDescent="0.2">
      <c r="A67" s="68" t="s">
        <v>62</v>
      </c>
      <c r="B67" s="74">
        <v>32493.51</v>
      </c>
      <c r="C67" s="72"/>
      <c r="D67" s="74">
        <v>-32493.51</v>
      </c>
    </row>
    <row r="68" spans="1:4" outlineLevel="1" x14ac:dyDescent="0.2">
      <c r="A68" s="68" t="s">
        <v>63</v>
      </c>
      <c r="B68" s="74">
        <v>36556.93</v>
      </c>
      <c r="C68" s="72"/>
      <c r="D68" s="74">
        <v>-36556.93</v>
      </c>
    </row>
    <row r="69" spans="1:4" outlineLevel="1" x14ac:dyDescent="0.2">
      <c r="A69" s="68" t="s">
        <v>64</v>
      </c>
      <c r="B69" s="76">
        <v>956.09</v>
      </c>
      <c r="C69" s="76">
        <v>956.09</v>
      </c>
      <c r="D69" s="74">
        <v>0</v>
      </c>
    </row>
    <row r="70" spans="1:4" outlineLevel="1" x14ac:dyDescent="0.2">
      <c r="A70" s="68" t="s">
        <v>65</v>
      </c>
      <c r="B70" s="76">
        <v>370.44</v>
      </c>
      <c r="C70" s="74">
        <v>1375.92</v>
      </c>
      <c r="D70" s="74">
        <v>1005.48</v>
      </c>
    </row>
    <row r="71" spans="1:4" outlineLevel="1" x14ac:dyDescent="0.2">
      <c r="A71" s="68" t="s">
        <v>66</v>
      </c>
      <c r="B71" s="76">
        <v>693.77</v>
      </c>
      <c r="C71" s="78">
        <v>1288.4000000000001</v>
      </c>
      <c r="D71" s="74">
        <v>594.63000000000011</v>
      </c>
    </row>
    <row r="72" spans="1:4" outlineLevel="1" x14ac:dyDescent="0.2">
      <c r="A72" s="68" t="s">
        <v>67</v>
      </c>
      <c r="B72" s="78">
        <v>2091.9</v>
      </c>
      <c r="C72" s="74">
        <v>3708.35</v>
      </c>
      <c r="D72" s="74">
        <v>1616.4499999999998</v>
      </c>
    </row>
    <row r="73" spans="1:4" outlineLevel="1" x14ac:dyDescent="0.2">
      <c r="A73" s="68" t="s">
        <v>68</v>
      </c>
      <c r="B73" s="76">
        <v>380.87</v>
      </c>
      <c r="C73" s="76">
        <v>165.03</v>
      </c>
      <c r="D73" s="74">
        <v>-215.84</v>
      </c>
    </row>
    <row r="74" spans="1:4" outlineLevel="1" x14ac:dyDescent="0.2">
      <c r="A74" s="68" t="s">
        <v>69</v>
      </c>
      <c r="B74" s="78">
        <v>3792.6</v>
      </c>
      <c r="C74" s="74">
        <v>4096.01</v>
      </c>
      <c r="D74" s="74">
        <v>303.41000000000031</v>
      </c>
    </row>
    <row r="75" spans="1:4" outlineLevel="1" x14ac:dyDescent="0.2">
      <c r="A75" s="68" t="s">
        <v>70</v>
      </c>
      <c r="B75" s="78">
        <v>118894.8</v>
      </c>
      <c r="C75" s="74">
        <v>53393.34</v>
      </c>
      <c r="D75" s="74">
        <v>-65501.460000000006</v>
      </c>
    </row>
    <row r="76" spans="1:4" outlineLevel="1" x14ac:dyDescent="0.2">
      <c r="A76" s="68" t="s">
        <v>71</v>
      </c>
      <c r="B76" s="74">
        <v>388090.44</v>
      </c>
      <c r="C76" s="74">
        <v>194045.22</v>
      </c>
      <c r="D76" s="74">
        <v>-194045.22</v>
      </c>
    </row>
    <row r="77" spans="1:4" outlineLevel="1" x14ac:dyDescent="0.2">
      <c r="A77" s="68" t="s">
        <v>72</v>
      </c>
      <c r="B77" s="74">
        <v>1211.08</v>
      </c>
      <c r="C77" s="78">
        <v>2794.8</v>
      </c>
      <c r="D77" s="74">
        <v>1583.7200000000003</v>
      </c>
    </row>
    <row r="78" spans="1:4" outlineLevel="1" x14ac:dyDescent="0.2">
      <c r="A78" s="68" t="s">
        <v>73</v>
      </c>
      <c r="B78" s="78">
        <v>27035.1</v>
      </c>
      <c r="C78" s="74">
        <v>12844.66</v>
      </c>
      <c r="D78" s="74">
        <v>-14190.439999999999</v>
      </c>
    </row>
    <row r="79" spans="1:4" outlineLevel="1" x14ac:dyDescent="0.2">
      <c r="A79" s="80" t="s">
        <v>74</v>
      </c>
      <c r="B79" s="69">
        <v>3467907.4699999997</v>
      </c>
      <c r="C79" s="69">
        <v>1125184.9299999997</v>
      </c>
      <c r="D79" s="69">
        <v>-2342722.5400000005</v>
      </c>
    </row>
    <row r="80" spans="1:4" x14ac:dyDescent="0.2">
      <c r="A80" s="81"/>
      <c r="B80" s="81"/>
      <c r="C80" s="81"/>
      <c r="D80" s="81"/>
    </row>
    <row r="81" spans="1:4" x14ac:dyDescent="0.2">
      <c r="A81" s="64" t="s">
        <v>154</v>
      </c>
      <c r="B81" s="79"/>
      <c r="C81" s="79"/>
      <c r="D81" s="47">
        <v>1125184.9299999997</v>
      </c>
    </row>
    <row r="82" spans="1:4" x14ac:dyDescent="0.2">
      <c r="A82" s="64" t="s">
        <v>155</v>
      </c>
      <c r="B82" s="79"/>
      <c r="C82" s="79"/>
      <c r="D82" s="47">
        <v>1520527.5</v>
      </c>
    </row>
    <row r="83" spans="1:4" x14ac:dyDescent="0.2">
      <c r="A83" s="64" t="s">
        <v>156</v>
      </c>
      <c r="B83" s="79"/>
      <c r="C83" s="79"/>
      <c r="D83" s="47">
        <v>0</v>
      </c>
    </row>
    <row r="84" spans="1:4" x14ac:dyDescent="0.2">
      <c r="A84" s="64" t="s">
        <v>157</v>
      </c>
      <c r="B84" s="79"/>
      <c r="C84" s="79"/>
      <c r="D84" s="47">
        <v>0</v>
      </c>
    </row>
    <row r="85" spans="1:4" x14ac:dyDescent="0.2">
      <c r="A85" s="64" t="s">
        <v>158</v>
      </c>
      <c r="B85" s="79"/>
      <c r="C85" s="79"/>
      <c r="D85" s="47">
        <v>0</v>
      </c>
    </row>
    <row r="86" spans="1:4" x14ac:dyDescent="0.2">
      <c r="A86" s="64" t="s">
        <v>159</v>
      </c>
      <c r="B86" s="79"/>
      <c r="C86" s="79"/>
      <c r="D86" s="47">
        <v>9701.07</v>
      </c>
    </row>
    <row r="87" spans="1:4" x14ac:dyDescent="0.2">
      <c r="A87" s="64" t="s">
        <v>160</v>
      </c>
      <c r="B87" s="71"/>
      <c r="C87" s="71"/>
      <c r="D87" s="47">
        <v>405043.64000000036</v>
      </c>
    </row>
    <row r="88" spans="1:4" x14ac:dyDescent="0.2">
      <c r="A88" s="64" t="s">
        <v>162</v>
      </c>
      <c r="B88" s="71"/>
      <c r="C88" s="71"/>
      <c r="D88" s="52">
        <v>703011.31</v>
      </c>
    </row>
    <row r="89" spans="1:4" x14ac:dyDescent="0.2">
      <c r="A89" s="64" t="s">
        <v>161</v>
      </c>
      <c r="B89" s="71"/>
      <c r="C89" s="71"/>
      <c r="D89" s="55">
        <v>1108054.95</v>
      </c>
    </row>
    <row r="90" spans="1:4" x14ac:dyDescent="0.2">
      <c r="A90" s="64"/>
      <c r="B90" s="71"/>
      <c r="C90" s="71"/>
      <c r="D90" s="58"/>
    </row>
    <row r="91" spans="1:4" x14ac:dyDescent="0.2">
      <c r="A91" s="64" t="s">
        <v>166</v>
      </c>
      <c r="B91" s="71"/>
      <c r="C91" s="71"/>
      <c r="D91" s="47">
        <v>1408500.71</v>
      </c>
    </row>
    <row r="92" spans="1:4" x14ac:dyDescent="0.2">
      <c r="A92" s="64" t="s">
        <v>167</v>
      </c>
      <c r="B92" s="71"/>
      <c r="C92" s="71"/>
      <c r="D92" s="47">
        <v>315442.09999999998</v>
      </c>
    </row>
    <row r="93" spans="1:4" hidden="1" x14ac:dyDescent="0.2">
      <c r="A93" s="64" t="s">
        <v>164</v>
      </c>
      <c r="B93" s="71"/>
      <c r="C93" s="71"/>
      <c r="D93" s="47"/>
    </row>
    <row r="94" spans="1:4" hidden="1" x14ac:dyDescent="0.2">
      <c r="A94" s="64" t="s">
        <v>165</v>
      </c>
      <c r="B94" s="71"/>
      <c r="C94" s="71"/>
      <c r="D94" s="47"/>
    </row>
  </sheetData>
  <mergeCells count="1">
    <mergeCell ref="A3:A4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workbookViewId="0">
      <selection activeCell="A32" sqref="A32:B32"/>
    </sheetView>
  </sheetViews>
  <sheetFormatPr defaultColWidth="9.140625" defaultRowHeight="12.75" outlineLevelRow="2" outlineLevelCol="1" x14ac:dyDescent="0.2"/>
  <cols>
    <col min="1" max="1" width="25" style="1" customWidth="1"/>
    <col min="2" max="2" width="65.140625" style="1" customWidth="1" collapsed="1"/>
    <col min="3" max="3" width="11.5703125" style="1" customWidth="1" outlineLevel="1" collapsed="1"/>
    <col min="4" max="4" width="13.5703125" style="1" customWidth="1" outlineLevel="1"/>
    <col min="5" max="5" width="12.28515625" style="1" customWidth="1"/>
    <col min="6" max="6" width="12.5703125" style="1" customWidth="1" outlineLevel="1"/>
    <col min="7" max="7" width="12" style="1" customWidth="1"/>
    <col min="8" max="9" width="12" style="1" customWidth="1" outlineLevel="1"/>
    <col min="10" max="10" width="10.42578125" style="1" customWidth="1" outlineLevel="1"/>
    <col min="11" max="12" width="12.28515625" style="1" customWidth="1"/>
    <col min="13" max="13" width="35" style="2" bestFit="1" customWidth="1"/>
    <col min="14" max="14" width="9.7109375" style="2" bestFit="1" customWidth="1"/>
    <col min="15" max="15" width="13.7109375" style="2" customWidth="1"/>
    <col min="16" max="16" width="15.7109375" style="2" customWidth="1"/>
    <col min="17" max="17" width="9.140625" style="2" customWidth="1"/>
    <col min="18" max="18" width="17.28515625" style="2" customWidth="1"/>
    <col min="19" max="19" width="11.85546875" style="2" bestFit="1" customWidth="1"/>
    <col min="20" max="20" width="9.140625" style="2"/>
    <col min="21" max="21" width="11.85546875" style="2" bestFit="1" customWidth="1"/>
    <col min="22" max="256" width="9.140625" style="2"/>
    <col min="257" max="257" width="25" style="2" customWidth="1"/>
    <col min="258" max="258" width="65.140625" style="2" customWidth="1"/>
    <col min="259" max="260" width="0" style="2" hidden="1" customWidth="1"/>
    <col min="261" max="261" width="12.28515625" style="2" customWidth="1"/>
    <col min="262" max="262" width="0" style="2" hidden="1" customWidth="1"/>
    <col min="263" max="263" width="12" style="2" customWidth="1"/>
    <col min="264" max="266" width="0" style="2" hidden="1" customWidth="1"/>
    <col min="267" max="268" width="12.28515625" style="2" customWidth="1"/>
    <col min="269" max="269" width="35" style="2" bestFit="1" customWidth="1"/>
    <col min="270" max="270" width="9.7109375" style="2" bestFit="1" customWidth="1"/>
    <col min="271" max="271" width="13.7109375" style="2" customWidth="1"/>
    <col min="272" max="272" width="15.7109375" style="2" customWidth="1"/>
    <col min="273" max="273" width="9.140625" style="2" customWidth="1"/>
    <col min="274" max="274" width="17.28515625" style="2" customWidth="1"/>
    <col min="275" max="275" width="11.85546875" style="2" bestFit="1" customWidth="1"/>
    <col min="276" max="276" width="9.140625" style="2"/>
    <col min="277" max="277" width="11.85546875" style="2" bestFit="1" customWidth="1"/>
    <col min="278" max="512" width="9.140625" style="2"/>
    <col min="513" max="513" width="25" style="2" customWidth="1"/>
    <col min="514" max="514" width="65.140625" style="2" customWidth="1"/>
    <col min="515" max="516" width="0" style="2" hidden="1" customWidth="1"/>
    <col min="517" max="517" width="12.28515625" style="2" customWidth="1"/>
    <col min="518" max="518" width="0" style="2" hidden="1" customWidth="1"/>
    <col min="519" max="519" width="12" style="2" customWidth="1"/>
    <col min="520" max="522" width="0" style="2" hidden="1" customWidth="1"/>
    <col min="523" max="524" width="12.28515625" style="2" customWidth="1"/>
    <col min="525" max="525" width="35" style="2" bestFit="1" customWidth="1"/>
    <col min="526" max="526" width="9.7109375" style="2" bestFit="1" customWidth="1"/>
    <col min="527" max="527" width="13.7109375" style="2" customWidth="1"/>
    <col min="528" max="528" width="15.7109375" style="2" customWidth="1"/>
    <col min="529" max="529" width="9.140625" style="2" customWidth="1"/>
    <col min="530" max="530" width="17.28515625" style="2" customWidth="1"/>
    <col min="531" max="531" width="11.85546875" style="2" bestFit="1" customWidth="1"/>
    <col min="532" max="532" width="9.140625" style="2"/>
    <col min="533" max="533" width="11.85546875" style="2" bestFit="1" customWidth="1"/>
    <col min="534" max="768" width="9.140625" style="2"/>
    <col min="769" max="769" width="25" style="2" customWidth="1"/>
    <col min="770" max="770" width="65.140625" style="2" customWidth="1"/>
    <col min="771" max="772" width="0" style="2" hidden="1" customWidth="1"/>
    <col min="773" max="773" width="12.28515625" style="2" customWidth="1"/>
    <col min="774" max="774" width="0" style="2" hidden="1" customWidth="1"/>
    <col min="775" max="775" width="12" style="2" customWidth="1"/>
    <col min="776" max="778" width="0" style="2" hidden="1" customWidth="1"/>
    <col min="779" max="780" width="12.28515625" style="2" customWidth="1"/>
    <col min="781" max="781" width="35" style="2" bestFit="1" customWidth="1"/>
    <col min="782" max="782" width="9.7109375" style="2" bestFit="1" customWidth="1"/>
    <col min="783" max="783" width="13.7109375" style="2" customWidth="1"/>
    <col min="784" max="784" width="15.7109375" style="2" customWidth="1"/>
    <col min="785" max="785" width="9.140625" style="2" customWidth="1"/>
    <col min="786" max="786" width="17.28515625" style="2" customWidth="1"/>
    <col min="787" max="787" width="11.85546875" style="2" bestFit="1" customWidth="1"/>
    <col min="788" max="788" width="9.140625" style="2"/>
    <col min="789" max="789" width="11.85546875" style="2" bestFit="1" customWidth="1"/>
    <col min="790" max="1024" width="9.140625" style="2"/>
    <col min="1025" max="1025" width="25" style="2" customWidth="1"/>
    <col min="1026" max="1026" width="65.140625" style="2" customWidth="1"/>
    <col min="1027" max="1028" width="0" style="2" hidden="1" customWidth="1"/>
    <col min="1029" max="1029" width="12.28515625" style="2" customWidth="1"/>
    <col min="1030" max="1030" width="0" style="2" hidden="1" customWidth="1"/>
    <col min="1031" max="1031" width="12" style="2" customWidth="1"/>
    <col min="1032" max="1034" width="0" style="2" hidden="1" customWidth="1"/>
    <col min="1035" max="1036" width="12.28515625" style="2" customWidth="1"/>
    <col min="1037" max="1037" width="35" style="2" bestFit="1" customWidth="1"/>
    <col min="1038" max="1038" width="9.7109375" style="2" bestFit="1" customWidth="1"/>
    <col min="1039" max="1039" width="13.7109375" style="2" customWidth="1"/>
    <col min="1040" max="1040" width="15.7109375" style="2" customWidth="1"/>
    <col min="1041" max="1041" width="9.140625" style="2" customWidth="1"/>
    <col min="1042" max="1042" width="17.28515625" style="2" customWidth="1"/>
    <col min="1043" max="1043" width="11.85546875" style="2" bestFit="1" customWidth="1"/>
    <col min="1044" max="1044" width="9.140625" style="2"/>
    <col min="1045" max="1045" width="11.85546875" style="2" bestFit="1" customWidth="1"/>
    <col min="1046" max="1280" width="9.140625" style="2"/>
    <col min="1281" max="1281" width="25" style="2" customWidth="1"/>
    <col min="1282" max="1282" width="65.140625" style="2" customWidth="1"/>
    <col min="1283" max="1284" width="0" style="2" hidden="1" customWidth="1"/>
    <col min="1285" max="1285" width="12.28515625" style="2" customWidth="1"/>
    <col min="1286" max="1286" width="0" style="2" hidden="1" customWidth="1"/>
    <col min="1287" max="1287" width="12" style="2" customWidth="1"/>
    <col min="1288" max="1290" width="0" style="2" hidden="1" customWidth="1"/>
    <col min="1291" max="1292" width="12.28515625" style="2" customWidth="1"/>
    <col min="1293" max="1293" width="35" style="2" bestFit="1" customWidth="1"/>
    <col min="1294" max="1294" width="9.7109375" style="2" bestFit="1" customWidth="1"/>
    <col min="1295" max="1295" width="13.7109375" style="2" customWidth="1"/>
    <col min="1296" max="1296" width="15.7109375" style="2" customWidth="1"/>
    <col min="1297" max="1297" width="9.140625" style="2" customWidth="1"/>
    <col min="1298" max="1298" width="17.28515625" style="2" customWidth="1"/>
    <col min="1299" max="1299" width="11.85546875" style="2" bestFit="1" customWidth="1"/>
    <col min="1300" max="1300" width="9.140625" style="2"/>
    <col min="1301" max="1301" width="11.85546875" style="2" bestFit="1" customWidth="1"/>
    <col min="1302" max="1536" width="9.140625" style="2"/>
    <col min="1537" max="1537" width="25" style="2" customWidth="1"/>
    <col min="1538" max="1538" width="65.140625" style="2" customWidth="1"/>
    <col min="1539" max="1540" width="0" style="2" hidden="1" customWidth="1"/>
    <col min="1541" max="1541" width="12.28515625" style="2" customWidth="1"/>
    <col min="1542" max="1542" width="0" style="2" hidden="1" customWidth="1"/>
    <col min="1543" max="1543" width="12" style="2" customWidth="1"/>
    <col min="1544" max="1546" width="0" style="2" hidden="1" customWidth="1"/>
    <col min="1547" max="1548" width="12.28515625" style="2" customWidth="1"/>
    <col min="1549" max="1549" width="35" style="2" bestFit="1" customWidth="1"/>
    <col min="1550" max="1550" width="9.7109375" style="2" bestFit="1" customWidth="1"/>
    <col min="1551" max="1551" width="13.7109375" style="2" customWidth="1"/>
    <col min="1552" max="1552" width="15.7109375" style="2" customWidth="1"/>
    <col min="1553" max="1553" width="9.140625" style="2" customWidth="1"/>
    <col min="1554" max="1554" width="17.28515625" style="2" customWidth="1"/>
    <col min="1555" max="1555" width="11.85546875" style="2" bestFit="1" customWidth="1"/>
    <col min="1556" max="1556" width="9.140625" style="2"/>
    <col min="1557" max="1557" width="11.85546875" style="2" bestFit="1" customWidth="1"/>
    <col min="1558" max="1792" width="9.140625" style="2"/>
    <col min="1793" max="1793" width="25" style="2" customWidth="1"/>
    <col min="1794" max="1794" width="65.140625" style="2" customWidth="1"/>
    <col min="1795" max="1796" width="0" style="2" hidden="1" customWidth="1"/>
    <col min="1797" max="1797" width="12.28515625" style="2" customWidth="1"/>
    <col min="1798" max="1798" width="0" style="2" hidden="1" customWidth="1"/>
    <col min="1799" max="1799" width="12" style="2" customWidth="1"/>
    <col min="1800" max="1802" width="0" style="2" hidden="1" customWidth="1"/>
    <col min="1803" max="1804" width="12.28515625" style="2" customWidth="1"/>
    <col min="1805" max="1805" width="35" style="2" bestFit="1" customWidth="1"/>
    <col min="1806" max="1806" width="9.7109375" style="2" bestFit="1" customWidth="1"/>
    <col min="1807" max="1807" width="13.7109375" style="2" customWidth="1"/>
    <col min="1808" max="1808" width="15.7109375" style="2" customWidth="1"/>
    <col min="1809" max="1809" width="9.140625" style="2" customWidth="1"/>
    <col min="1810" max="1810" width="17.28515625" style="2" customWidth="1"/>
    <col min="1811" max="1811" width="11.85546875" style="2" bestFit="1" customWidth="1"/>
    <col min="1812" max="1812" width="9.140625" style="2"/>
    <col min="1813" max="1813" width="11.85546875" style="2" bestFit="1" customWidth="1"/>
    <col min="1814" max="2048" width="9.140625" style="2"/>
    <col min="2049" max="2049" width="25" style="2" customWidth="1"/>
    <col min="2050" max="2050" width="65.140625" style="2" customWidth="1"/>
    <col min="2051" max="2052" width="0" style="2" hidden="1" customWidth="1"/>
    <col min="2053" max="2053" width="12.28515625" style="2" customWidth="1"/>
    <col min="2054" max="2054" width="0" style="2" hidden="1" customWidth="1"/>
    <col min="2055" max="2055" width="12" style="2" customWidth="1"/>
    <col min="2056" max="2058" width="0" style="2" hidden="1" customWidth="1"/>
    <col min="2059" max="2060" width="12.28515625" style="2" customWidth="1"/>
    <col min="2061" max="2061" width="35" style="2" bestFit="1" customWidth="1"/>
    <col min="2062" max="2062" width="9.7109375" style="2" bestFit="1" customWidth="1"/>
    <col min="2063" max="2063" width="13.7109375" style="2" customWidth="1"/>
    <col min="2064" max="2064" width="15.7109375" style="2" customWidth="1"/>
    <col min="2065" max="2065" width="9.140625" style="2" customWidth="1"/>
    <col min="2066" max="2066" width="17.28515625" style="2" customWidth="1"/>
    <col min="2067" max="2067" width="11.85546875" style="2" bestFit="1" customWidth="1"/>
    <col min="2068" max="2068" width="9.140625" style="2"/>
    <col min="2069" max="2069" width="11.85546875" style="2" bestFit="1" customWidth="1"/>
    <col min="2070" max="2304" width="9.140625" style="2"/>
    <col min="2305" max="2305" width="25" style="2" customWidth="1"/>
    <col min="2306" max="2306" width="65.140625" style="2" customWidth="1"/>
    <col min="2307" max="2308" width="0" style="2" hidden="1" customWidth="1"/>
    <col min="2309" max="2309" width="12.28515625" style="2" customWidth="1"/>
    <col min="2310" max="2310" width="0" style="2" hidden="1" customWidth="1"/>
    <col min="2311" max="2311" width="12" style="2" customWidth="1"/>
    <col min="2312" max="2314" width="0" style="2" hidden="1" customWidth="1"/>
    <col min="2315" max="2316" width="12.28515625" style="2" customWidth="1"/>
    <col min="2317" max="2317" width="35" style="2" bestFit="1" customWidth="1"/>
    <col min="2318" max="2318" width="9.7109375" style="2" bestFit="1" customWidth="1"/>
    <col min="2319" max="2319" width="13.7109375" style="2" customWidth="1"/>
    <col min="2320" max="2320" width="15.7109375" style="2" customWidth="1"/>
    <col min="2321" max="2321" width="9.140625" style="2" customWidth="1"/>
    <col min="2322" max="2322" width="17.28515625" style="2" customWidth="1"/>
    <col min="2323" max="2323" width="11.85546875" style="2" bestFit="1" customWidth="1"/>
    <col min="2324" max="2324" width="9.140625" style="2"/>
    <col min="2325" max="2325" width="11.85546875" style="2" bestFit="1" customWidth="1"/>
    <col min="2326" max="2560" width="9.140625" style="2"/>
    <col min="2561" max="2561" width="25" style="2" customWidth="1"/>
    <col min="2562" max="2562" width="65.140625" style="2" customWidth="1"/>
    <col min="2563" max="2564" width="0" style="2" hidden="1" customWidth="1"/>
    <col min="2565" max="2565" width="12.28515625" style="2" customWidth="1"/>
    <col min="2566" max="2566" width="0" style="2" hidden="1" customWidth="1"/>
    <col min="2567" max="2567" width="12" style="2" customWidth="1"/>
    <col min="2568" max="2570" width="0" style="2" hidden="1" customWidth="1"/>
    <col min="2571" max="2572" width="12.28515625" style="2" customWidth="1"/>
    <col min="2573" max="2573" width="35" style="2" bestFit="1" customWidth="1"/>
    <col min="2574" max="2574" width="9.7109375" style="2" bestFit="1" customWidth="1"/>
    <col min="2575" max="2575" width="13.7109375" style="2" customWidth="1"/>
    <col min="2576" max="2576" width="15.7109375" style="2" customWidth="1"/>
    <col min="2577" max="2577" width="9.140625" style="2" customWidth="1"/>
    <col min="2578" max="2578" width="17.28515625" style="2" customWidth="1"/>
    <col min="2579" max="2579" width="11.85546875" style="2" bestFit="1" customWidth="1"/>
    <col min="2580" max="2580" width="9.140625" style="2"/>
    <col min="2581" max="2581" width="11.85546875" style="2" bestFit="1" customWidth="1"/>
    <col min="2582" max="2816" width="9.140625" style="2"/>
    <col min="2817" max="2817" width="25" style="2" customWidth="1"/>
    <col min="2818" max="2818" width="65.140625" style="2" customWidth="1"/>
    <col min="2819" max="2820" width="0" style="2" hidden="1" customWidth="1"/>
    <col min="2821" max="2821" width="12.28515625" style="2" customWidth="1"/>
    <col min="2822" max="2822" width="0" style="2" hidden="1" customWidth="1"/>
    <col min="2823" max="2823" width="12" style="2" customWidth="1"/>
    <col min="2824" max="2826" width="0" style="2" hidden="1" customWidth="1"/>
    <col min="2827" max="2828" width="12.28515625" style="2" customWidth="1"/>
    <col min="2829" max="2829" width="35" style="2" bestFit="1" customWidth="1"/>
    <col min="2830" max="2830" width="9.7109375" style="2" bestFit="1" customWidth="1"/>
    <col min="2831" max="2831" width="13.7109375" style="2" customWidth="1"/>
    <col min="2832" max="2832" width="15.7109375" style="2" customWidth="1"/>
    <col min="2833" max="2833" width="9.140625" style="2" customWidth="1"/>
    <col min="2834" max="2834" width="17.28515625" style="2" customWidth="1"/>
    <col min="2835" max="2835" width="11.85546875" style="2" bestFit="1" customWidth="1"/>
    <col min="2836" max="2836" width="9.140625" style="2"/>
    <col min="2837" max="2837" width="11.85546875" style="2" bestFit="1" customWidth="1"/>
    <col min="2838" max="3072" width="9.140625" style="2"/>
    <col min="3073" max="3073" width="25" style="2" customWidth="1"/>
    <col min="3074" max="3074" width="65.140625" style="2" customWidth="1"/>
    <col min="3075" max="3076" width="0" style="2" hidden="1" customWidth="1"/>
    <col min="3077" max="3077" width="12.28515625" style="2" customWidth="1"/>
    <col min="3078" max="3078" width="0" style="2" hidden="1" customWidth="1"/>
    <col min="3079" max="3079" width="12" style="2" customWidth="1"/>
    <col min="3080" max="3082" width="0" style="2" hidden="1" customWidth="1"/>
    <col min="3083" max="3084" width="12.28515625" style="2" customWidth="1"/>
    <col min="3085" max="3085" width="35" style="2" bestFit="1" customWidth="1"/>
    <col min="3086" max="3086" width="9.7109375" style="2" bestFit="1" customWidth="1"/>
    <col min="3087" max="3087" width="13.7109375" style="2" customWidth="1"/>
    <col min="3088" max="3088" width="15.7109375" style="2" customWidth="1"/>
    <col min="3089" max="3089" width="9.140625" style="2" customWidth="1"/>
    <col min="3090" max="3090" width="17.28515625" style="2" customWidth="1"/>
    <col min="3091" max="3091" width="11.85546875" style="2" bestFit="1" customWidth="1"/>
    <col min="3092" max="3092" width="9.140625" style="2"/>
    <col min="3093" max="3093" width="11.85546875" style="2" bestFit="1" customWidth="1"/>
    <col min="3094" max="3328" width="9.140625" style="2"/>
    <col min="3329" max="3329" width="25" style="2" customWidth="1"/>
    <col min="3330" max="3330" width="65.140625" style="2" customWidth="1"/>
    <col min="3331" max="3332" width="0" style="2" hidden="1" customWidth="1"/>
    <col min="3333" max="3333" width="12.28515625" style="2" customWidth="1"/>
    <col min="3334" max="3334" width="0" style="2" hidden="1" customWidth="1"/>
    <col min="3335" max="3335" width="12" style="2" customWidth="1"/>
    <col min="3336" max="3338" width="0" style="2" hidden="1" customWidth="1"/>
    <col min="3339" max="3340" width="12.28515625" style="2" customWidth="1"/>
    <col min="3341" max="3341" width="35" style="2" bestFit="1" customWidth="1"/>
    <col min="3342" max="3342" width="9.7109375" style="2" bestFit="1" customWidth="1"/>
    <col min="3343" max="3343" width="13.7109375" style="2" customWidth="1"/>
    <col min="3344" max="3344" width="15.7109375" style="2" customWidth="1"/>
    <col min="3345" max="3345" width="9.140625" style="2" customWidth="1"/>
    <col min="3346" max="3346" width="17.28515625" style="2" customWidth="1"/>
    <col min="3347" max="3347" width="11.85546875" style="2" bestFit="1" customWidth="1"/>
    <col min="3348" max="3348" width="9.140625" style="2"/>
    <col min="3349" max="3349" width="11.85546875" style="2" bestFit="1" customWidth="1"/>
    <col min="3350" max="3584" width="9.140625" style="2"/>
    <col min="3585" max="3585" width="25" style="2" customWidth="1"/>
    <col min="3586" max="3586" width="65.140625" style="2" customWidth="1"/>
    <col min="3587" max="3588" width="0" style="2" hidden="1" customWidth="1"/>
    <col min="3589" max="3589" width="12.28515625" style="2" customWidth="1"/>
    <col min="3590" max="3590" width="0" style="2" hidden="1" customWidth="1"/>
    <col min="3591" max="3591" width="12" style="2" customWidth="1"/>
    <col min="3592" max="3594" width="0" style="2" hidden="1" customWidth="1"/>
    <col min="3595" max="3596" width="12.28515625" style="2" customWidth="1"/>
    <col min="3597" max="3597" width="35" style="2" bestFit="1" customWidth="1"/>
    <col min="3598" max="3598" width="9.7109375" style="2" bestFit="1" customWidth="1"/>
    <col min="3599" max="3599" width="13.7109375" style="2" customWidth="1"/>
    <col min="3600" max="3600" width="15.7109375" style="2" customWidth="1"/>
    <col min="3601" max="3601" width="9.140625" style="2" customWidth="1"/>
    <col min="3602" max="3602" width="17.28515625" style="2" customWidth="1"/>
    <col min="3603" max="3603" width="11.85546875" style="2" bestFit="1" customWidth="1"/>
    <col min="3604" max="3604" width="9.140625" style="2"/>
    <col min="3605" max="3605" width="11.85546875" style="2" bestFit="1" customWidth="1"/>
    <col min="3606" max="3840" width="9.140625" style="2"/>
    <col min="3841" max="3841" width="25" style="2" customWidth="1"/>
    <col min="3842" max="3842" width="65.140625" style="2" customWidth="1"/>
    <col min="3843" max="3844" width="0" style="2" hidden="1" customWidth="1"/>
    <col min="3845" max="3845" width="12.28515625" style="2" customWidth="1"/>
    <col min="3846" max="3846" width="0" style="2" hidden="1" customWidth="1"/>
    <col min="3847" max="3847" width="12" style="2" customWidth="1"/>
    <col min="3848" max="3850" width="0" style="2" hidden="1" customWidth="1"/>
    <col min="3851" max="3852" width="12.28515625" style="2" customWidth="1"/>
    <col min="3853" max="3853" width="35" style="2" bestFit="1" customWidth="1"/>
    <col min="3854" max="3854" width="9.7109375" style="2" bestFit="1" customWidth="1"/>
    <col min="3855" max="3855" width="13.7109375" style="2" customWidth="1"/>
    <col min="3856" max="3856" width="15.7109375" style="2" customWidth="1"/>
    <col min="3857" max="3857" width="9.140625" style="2" customWidth="1"/>
    <col min="3858" max="3858" width="17.28515625" style="2" customWidth="1"/>
    <col min="3859" max="3859" width="11.85546875" style="2" bestFit="1" customWidth="1"/>
    <col min="3860" max="3860" width="9.140625" style="2"/>
    <col min="3861" max="3861" width="11.85546875" style="2" bestFit="1" customWidth="1"/>
    <col min="3862" max="4096" width="9.140625" style="2"/>
    <col min="4097" max="4097" width="25" style="2" customWidth="1"/>
    <col min="4098" max="4098" width="65.140625" style="2" customWidth="1"/>
    <col min="4099" max="4100" width="0" style="2" hidden="1" customWidth="1"/>
    <col min="4101" max="4101" width="12.28515625" style="2" customWidth="1"/>
    <col min="4102" max="4102" width="0" style="2" hidden="1" customWidth="1"/>
    <col min="4103" max="4103" width="12" style="2" customWidth="1"/>
    <col min="4104" max="4106" width="0" style="2" hidden="1" customWidth="1"/>
    <col min="4107" max="4108" width="12.28515625" style="2" customWidth="1"/>
    <col min="4109" max="4109" width="35" style="2" bestFit="1" customWidth="1"/>
    <col min="4110" max="4110" width="9.7109375" style="2" bestFit="1" customWidth="1"/>
    <col min="4111" max="4111" width="13.7109375" style="2" customWidth="1"/>
    <col min="4112" max="4112" width="15.7109375" style="2" customWidth="1"/>
    <col min="4113" max="4113" width="9.140625" style="2" customWidth="1"/>
    <col min="4114" max="4114" width="17.28515625" style="2" customWidth="1"/>
    <col min="4115" max="4115" width="11.85546875" style="2" bestFit="1" customWidth="1"/>
    <col min="4116" max="4116" width="9.140625" style="2"/>
    <col min="4117" max="4117" width="11.85546875" style="2" bestFit="1" customWidth="1"/>
    <col min="4118" max="4352" width="9.140625" style="2"/>
    <col min="4353" max="4353" width="25" style="2" customWidth="1"/>
    <col min="4354" max="4354" width="65.140625" style="2" customWidth="1"/>
    <col min="4355" max="4356" width="0" style="2" hidden="1" customWidth="1"/>
    <col min="4357" max="4357" width="12.28515625" style="2" customWidth="1"/>
    <col min="4358" max="4358" width="0" style="2" hidden="1" customWidth="1"/>
    <col min="4359" max="4359" width="12" style="2" customWidth="1"/>
    <col min="4360" max="4362" width="0" style="2" hidden="1" customWidth="1"/>
    <col min="4363" max="4364" width="12.28515625" style="2" customWidth="1"/>
    <col min="4365" max="4365" width="35" style="2" bestFit="1" customWidth="1"/>
    <col min="4366" max="4366" width="9.7109375" style="2" bestFit="1" customWidth="1"/>
    <col min="4367" max="4367" width="13.7109375" style="2" customWidth="1"/>
    <col min="4368" max="4368" width="15.7109375" style="2" customWidth="1"/>
    <col min="4369" max="4369" width="9.140625" style="2" customWidth="1"/>
    <col min="4370" max="4370" width="17.28515625" style="2" customWidth="1"/>
    <col min="4371" max="4371" width="11.85546875" style="2" bestFit="1" customWidth="1"/>
    <col min="4372" max="4372" width="9.140625" style="2"/>
    <col min="4373" max="4373" width="11.85546875" style="2" bestFit="1" customWidth="1"/>
    <col min="4374" max="4608" width="9.140625" style="2"/>
    <col min="4609" max="4609" width="25" style="2" customWidth="1"/>
    <col min="4610" max="4610" width="65.140625" style="2" customWidth="1"/>
    <col min="4611" max="4612" width="0" style="2" hidden="1" customWidth="1"/>
    <col min="4613" max="4613" width="12.28515625" style="2" customWidth="1"/>
    <col min="4614" max="4614" width="0" style="2" hidden="1" customWidth="1"/>
    <col min="4615" max="4615" width="12" style="2" customWidth="1"/>
    <col min="4616" max="4618" width="0" style="2" hidden="1" customWidth="1"/>
    <col min="4619" max="4620" width="12.28515625" style="2" customWidth="1"/>
    <col min="4621" max="4621" width="35" style="2" bestFit="1" customWidth="1"/>
    <col min="4622" max="4622" width="9.7109375" style="2" bestFit="1" customWidth="1"/>
    <col min="4623" max="4623" width="13.7109375" style="2" customWidth="1"/>
    <col min="4624" max="4624" width="15.7109375" style="2" customWidth="1"/>
    <col min="4625" max="4625" width="9.140625" style="2" customWidth="1"/>
    <col min="4626" max="4626" width="17.28515625" style="2" customWidth="1"/>
    <col min="4627" max="4627" width="11.85546875" style="2" bestFit="1" customWidth="1"/>
    <col min="4628" max="4628" width="9.140625" style="2"/>
    <col min="4629" max="4629" width="11.85546875" style="2" bestFit="1" customWidth="1"/>
    <col min="4630" max="4864" width="9.140625" style="2"/>
    <col min="4865" max="4865" width="25" style="2" customWidth="1"/>
    <col min="4866" max="4866" width="65.140625" style="2" customWidth="1"/>
    <col min="4867" max="4868" width="0" style="2" hidden="1" customWidth="1"/>
    <col min="4869" max="4869" width="12.28515625" style="2" customWidth="1"/>
    <col min="4870" max="4870" width="0" style="2" hidden="1" customWidth="1"/>
    <col min="4871" max="4871" width="12" style="2" customWidth="1"/>
    <col min="4872" max="4874" width="0" style="2" hidden="1" customWidth="1"/>
    <col min="4875" max="4876" width="12.28515625" style="2" customWidth="1"/>
    <col min="4877" max="4877" width="35" style="2" bestFit="1" customWidth="1"/>
    <col min="4878" max="4878" width="9.7109375" style="2" bestFit="1" customWidth="1"/>
    <col min="4879" max="4879" width="13.7109375" style="2" customWidth="1"/>
    <col min="4880" max="4880" width="15.7109375" style="2" customWidth="1"/>
    <col min="4881" max="4881" width="9.140625" style="2" customWidth="1"/>
    <col min="4882" max="4882" width="17.28515625" style="2" customWidth="1"/>
    <col min="4883" max="4883" width="11.85546875" style="2" bestFit="1" customWidth="1"/>
    <col min="4884" max="4884" width="9.140625" style="2"/>
    <col min="4885" max="4885" width="11.85546875" style="2" bestFit="1" customWidth="1"/>
    <col min="4886" max="5120" width="9.140625" style="2"/>
    <col min="5121" max="5121" width="25" style="2" customWidth="1"/>
    <col min="5122" max="5122" width="65.140625" style="2" customWidth="1"/>
    <col min="5123" max="5124" width="0" style="2" hidden="1" customWidth="1"/>
    <col min="5125" max="5125" width="12.28515625" style="2" customWidth="1"/>
    <col min="5126" max="5126" width="0" style="2" hidden="1" customWidth="1"/>
    <col min="5127" max="5127" width="12" style="2" customWidth="1"/>
    <col min="5128" max="5130" width="0" style="2" hidden="1" customWidth="1"/>
    <col min="5131" max="5132" width="12.28515625" style="2" customWidth="1"/>
    <col min="5133" max="5133" width="35" style="2" bestFit="1" customWidth="1"/>
    <col min="5134" max="5134" width="9.7109375" style="2" bestFit="1" customWidth="1"/>
    <col min="5135" max="5135" width="13.7109375" style="2" customWidth="1"/>
    <col min="5136" max="5136" width="15.7109375" style="2" customWidth="1"/>
    <col min="5137" max="5137" width="9.140625" style="2" customWidth="1"/>
    <col min="5138" max="5138" width="17.28515625" style="2" customWidth="1"/>
    <col min="5139" max="5139" width="11.85546875" style="2" bestFit="1" customWidth="1"/>
    <col min="5140" max="5140" width="9.140625" style="2"/>
    <col min="5141" max="5141" width="11.85546875" style="2" bestFit="1" customWidth="1"/>
    <col min="5142" max="5376" width="9.140625" style="2"/>
    <col min="5377" max="5377" width="25" style="2" customWidth="1"/>
    <col min="5378" max="5378" width="65.140625" style="2" customWidth="1"/>
    <col min="5379" max="5380" width="0" style="2" hidden="1" customWidth="1"/>
    <col min="5381" max="5381" width="12.28515625" style="2" customWidth="1"/>
    <col min="5382" max="5382" width="0" style="2" hidden="1" customWidth="1"/>
    <col min="5383" max="5383" width="12" style="2" customWidth="1"/>
    <col min="5384" max="5386" width="0" style="2" hidden="1" customWidth="1"/>
    <col min="5387" max="5388" width="12.28515625" style="2" customWidth="1"/>
    <col min="5389" max="5389" width="35" style="2" bestFit="1" customWidth="1"/>
    <col min="5390" max="5390" width="9.7109375" style="2" bestFit="1" customWidth="1"/>
    <col min="5391" max="5391" width="13.7109375" style="2" customWidth="1"/>
    <col min="5392" max="5392" width="15.7109375" style="2" customWidth="1"/>
    <col min="5393" max="5393" width="9.140625" style="2" customWidth="1"/>
    <col min="5394" max="5394" width="17.28515625" style="2" customWidth="1"/>
    <col min="5395" max="5395" width="11.85546875" style="2" bestFit="1" customWidth="1"/>
    <col min="5396" max="5396" width="9.140625" style="2"/>
    <col min="5397" max="5397" width="11.85546875" style="2" bestFit="1" customWidth="1"/>
    <col min="5398" max="5632" width="9.140625" style="2"/>
    <col min="5633" max="5633" width="25" style="2" customWidth="1"/>
    <col min="5634" max="5634" width="65.140625" style="2" customWidth="1"/>
    <col min="5635" max="5636" width="0" style="2" hidden="1" customWidth="1"/>
    <col min="5637" max="5637" width="12.28515625" style="2" customWidth="1"/>
    <col min="5638" max="5638" width="0" style="2" hidden="1" customWidth="1"/>
    <col min="5639" max="5639" width="12" style="2" customWidth="1"/>
    <col min="5640" max="5642" width="0" style="2" hidden="1" customWidth="1"/>
    <col min="5643" max="5644" width="12.28515625" style="2" customWidth="1"/>
    <col min="5645" max="5645" width="35" style="2" bestFit="1" customWidth="1"/>
    <col min="5646" max="5646" width="9.7109375" style="2" bestFit="1" customWidth="1"/>
    <col min="5647" max="5647" width="13.7109375" style="2" customWidth="1"/>
    <col min="5648" max="5648" width="15.7109375" style="2" customWidth="1"/>
    <col min="5649" max="5649" width="9.140625" style="2" customWidth="1"/>
    <col min="5650" max="5650" width="17.28515625" style="2" customWidth="1"/>
    <col min="5651" max="5651" width="11.85546875" style="2" bestFit="1" customWidth="1"/>
    <col min="5652" max="5652" width="9.140625" style="2"/>
    <col min="5653" max="5653" width="11.85546875" style="2" bestFit="1" customWidth="1"/>
    <col min="5654" max="5888" width="9.140625" style="2"/>
    <col min="5889" max="5889" width="25" style="2" customWidth="1"/>
    <col min="5890" max="5890" width="65.140625" style="2" customWidth="1"/>
    <col min="5891" max="5892" width="0" style="2" hidden="1" customWidth="1"/>
    <col min="5893" max="5893" width="12.28515625" style="2" customWidth="1"/>
    <col min="5894" max="5894" width="0" style="2" hidden="1" customWidth="1"/>
    <col min="5895" max="5895" width="12" style="2" customWidth="1"/>
    <col min="5896" max="5898" width="0" style="2" hidden="1" customWidth="1"/>
    <col min="5899" max="5900" width="12.28515625" style="2" customWidth="1"/>
    <col min="5901" max="5901" width="35" style="2" bestFit="1" customWidth="1"/>
    <col min="5902" max="5902" width="9.7109375" style="2" bestFit="1" customWidth="1"/>
    <col min="5903" max="5903" width="13.7109375" style="2" customWidth="1"/>
    <col min="5904" max="5904" width="15.7109375" style="2" customWidth="1"/>
    <col min="5905" max="5905" width="9.140625" style="2" customWidth="1"/>
    <col min="5906" max="5906" width="17.28515625" style="2" customWidth="1"/>
    <col min="5907" max="5907" width="11.85546875" style="2" bestFit="1" customWidth="1"/>
    <col min="5908" max="5908" width="9.140625" style="2"/>
    <col min="5909" max="5909" width="11.85546875" style="2" bestFit="1" customWidth="1"/>
    <col min="5910" max="6144" width="9.140625" style="2"/>
    <col min="6145" max="6145" width="25" style="2" customWidth="1"/>
    <col min="6146" max="6146" width="65.140625" style="2" customWidth="1"/>
    <col min="6147" max="6148" width="0" style="2" hidden="1" customWidth="1"/>
    <col min="6149" max="6149" width="12.28515625" style="2" customWidth="1"/>
    <col min="6150" max="6150" width="0" style="2" hidden="1" customWidth="1"/>
    <col min="6151" max="6151" width="12" style="2" customWidth="1"/>
    <col min="6152" max="6154" width="0" style="2" hidden="1" customWidth="1"/>
    <col min="6155" max="6156" width="12.28515625" style="2" customWidth="1"/>
    <col min="6157" max="6157" width="35" style="2" bestFit="1" customWidth="1"/>
    <col min="6158" max="6158" width="9.7109375" style="2" bestFit="1" customWidth="1"/>
    <col min="6159" max="6159" width="13.7109375" style="2" customWidth="1"/>
    <col min="6160" max="6160" width="15.7109375" style="2" customWidth="1"/>
    <col min="6161" max="6161" width="9.140625" style="2" customWidth="1"/>
    <col min="6162" max="6162" width="17.28515625" style="2" customWidth="1"/>
    <col min="6163" max="6163" width="11.85546875" style="2" bestFit="1" customWidth="1"/>
    <col min="6164" max="6164" width="9.140625" style="2"/>
    <col min="6165" max="6165" width="11.85546875" style="2" bestFit="1" customWidth="1"/>
    <col min="6166" max="6400" width="9.140625" style="2"/>
    <col min="6401" max="6401" width="25" style="2" customWidth="1"/>
    <col min="6402" max="6402" width="65.140625" style="2" customWidth="1"/>
    <col min="6403" max="6404" width="0" style="2" hidden="1" customWidth="1"/>
    <col min="6405" max="6405" width="12.28515625" style="2" customWidth="1"/>
    <col min="6406" max="6406" width="0" style="2" hidden="1" customWidth="1"/>
    <col min="6407" max="6407" width="12" style="2" customWidth="1"/>
    <col min="6408" max="6410" width="0" style="2" hidden="1" customWidth="1"/>
    <col min="6411" max="6412" width="12.28515625" style="2" customWidth="1"/>
    <col min="6413" max="6413" width="35" style="2" bestFit="1" customWidth="1"/>
    <col min="6414" max="6414" width="9.7109375" style="2" bestFit="1" customWidth="1"/>
    <col min="6415" max="6415" width="13.7109375" style="2" customWidth="1"/>
    <col min="6416" max="6416" width="15.7109375" style="2" customWidth="1"/>
    <col min="6417" max="6417" width="9.140625" style="2" customWidth="1"/>
    <col min="6418" max="6418" width="17.28515625" style="2" customWidth="1"/>
    <col min="6419" max="6419" width="11.85546875" style="2" bestFit="1" customWidth="1"/>
    <col min="6420" max="6420" width="9.140625" style="2"/>
    <col min="6421" max="6421" width="11.85546875" style="2" bestFit="1" customWidth="1"/>
    <col min="6422" max="6656" width="9.140625" style="2"/>
    <col min="6657" max="6657" width="25" style="2" customWidth="1"/>
    <col min="6658" max="6658" width="65.140625" style="2" customWidth="1"/>
    <col min="6659" max="6660" width="0" style="2" hidden="1" customWidth="1"/>
    <col min="6661" max="6661" width="12.28515625" style="2" customWidth="1"/>
    <col min="6662" max="6662" width="0" style="2" hidden="1" customWidth="1"/>
    <col min="6663" max="6663" width="12" style="2" customWidth="1"/>
    <col min="6664" max="6666" width="0" style="2" hidden="1" customWidth="1"/>
    <col min="6667" max="6668" width="12.28515625" style="2" customWidth="1"/>
    <col min="6669" max="6669" width="35" style="2" bestFit="1" customWidth="1"/>
    <col min="6670" max="6670" width="9.7109375" style="2" bestFit="1" customWidth="1"/>
    <col min="6671" max="6671" width="13.7109375" style="2" customWidth="1"/>
    <col min="6672" max="6672" width="15.7109375" style="2" customWidth="1"/>
    <col min="6673" max="6673" width="9.140625" style="2" customWidth="1"/>
    <col min="6674" max="6674" width="17.28515625" style="2" customWidth="1"/>
    <col min="6675" max="6675" width="11.85546875" style="2" bestFit="1" customWidth="1"/>
    <col min="6676" max="6676" width="9.140625" style="2"/>
    <col min="6677" max="6677" width="11.85546875" style="2" bestFit="1" customWidth="1"/>
    <col min="6678" max="6912" width="9.140625" style="2"/>
    <col min="6913" max="6913" width="25" style="2" customWidth="1"/>
    <col min="6914" max="6914" width="65.140625" style="2" customWidth="1"/>
    <col min="6915" max="6916" width="0" style="2" hidden="1" customWidth="1"/>
    <col min="6917" max="6917" width="12.28515625" style="2" customWidth="1"/>
    <col min="6918" max="6918" width="0" style="2" hidden="1" customWidth="1"/>
    <col min="6919" max="6919" width="12" style="2" customWidth="1"/>
    <col min="6920" max="6922" width="0" style="2" hidden="1" customWidth="1"/>
    <col min="6923" max="6924" width="12.28515625" style="2" customWidth="1"/>
    <col min="6925" max="6925" width="35" style="2" bestFit="1" customWidth="1"/>
    <col min="6926" max="6926" width="9.7109375" style="2" bestFit="1" customWidth="1"/>
    <col min="6927" max="6927" width="13.7109375" style="2" customWidth="1"/>
    <col min="6928" max="6928" width="15.7109375" style="2" customWidth="1"/>
    <col min="6929" max="6929" width="9.140625" style="2" customWidth="1"/>
    <col min="6930" max="6930" width="17.28515625" style="2" customWidth="1"/>
    <col min="6931" max="6931" width="11.85546875" style="2" bestFit="1" customWidth="1"/>
    <col min="6932" max="6932" width="9.140625" style="2"/>
    <col min="6933" max="6933" width="11.85546875" style="2" bestFit="1" customWidth="1"/>
    <col min="6934" max="7168" width="9.140625" style="2"/>
    <col min="7169" max="7169" width="25" style="2" customWidth="1"/>
    <col min="7170" max="7170" width="65.140625" style="2" customWidth="1"/>
    <col min="7171" max="7172" width="0" style="2" hidden="1" customWidth="1"/>
    <col min="7173" max="7173" width="12.28515625" style="2" customWidth="1"/>
    <col min="7174" max="7174" width="0" style="2" hidden="1" customWidth="1"/>
    <col min="7175" max="7175" width="12" style="2" customWidth="1"/>
    <col min="7176" max="7178" width="0" style="2" hidden="1" customWidth="1"/>
    <col min="7179" max="7180" width="12.28515625" style="2" customWidth="1"/>
    <col min="7181" max="7181" width="35" style="2" bestFit="1" customWidth="1"/>
    <col min="7182" max="7182" width="9.7109375" style="2" bestFit="1" customWidth="1"/>
    <col min="7183" max="7183" width="13.7109375" style="2" customWidth="1"/>
    <col min="7184" max="7184" width="15.7109375" style="2" customWidth="1"/>
    <col min="7185" max="7185" width="9.140625" style="2" customWidth="1"/>
    <col min="7186" max="7186" width="17.28515625" style="2" customWidth="1"/>
    <col min="7187" max="7187" width="11.85546875" style="2" bestFit="1" customWidth="1"/>
    <col min="7188" max="7188" width="9.140625" style="2"/>
    <col min="7189" max="7189" width="11.85546875" style="2" bestFit="1" customWidth="1"/>
    <col min="7190" max="7424" width="9.140625" style="2"/>
    <col min="7425" max="7425" width="25" style="2" customWidth="1"/>
    <col min="7426" max="7426" width="65.140625" style="2" customWidth="1"/>
    <col min="7427" max="7428" width="0" style="2" hidden="1" customWidth="1"/>
    <col min="7429" max="7429" width="12.28515625" style="2" customWidth="1"/>
    <col min="7430" max="7430" width="0" style="2" hidden="1" customWidth="1"/>
    <col min="7431" max="7431" width="12" style="2" customWidth="1"/>
    <col min="7432" max="7434" width="0" style="2" hidden="1" customWidth="1"/>
    <col min="7435" max="7436" width="12.28515625" style="2" customWidth="1"/>
    <col min="7437" max="7437" width="35" style="2" bestFit="1" customWidth="1"/>
    <col min="7438" max="7438" width="9.7109375" style="2" bestFit="1" customWidth="1"/>
    <col min="7439" max="7439" width="13.7109375" style="2" customWidth="1"/>
    <col min="7440" max="7440" width="15.7109375" style="2" customWidth="1"/>
    <col min="7441" max="7441" width="9.140625" style="2" customWidth="1"/>
    <col min="7442" max="7442" width="17.28515625" style="2" customWidth="1"/>
    <col min="7443" max="7443" width="11.85546875" style="2" bestFit="1" customWidth="1"/>
    <col min="7444" max="7444" width="9.140625" style="2"/>
    <col min="7445" max="7445" width="11.85546875" style="2" bestFit="1" customWidth="1"/>
    <col min="7446" max="7680" width="9.140625" style="2"/>
    <col min="7681" max="7681" width="25" style="2" customWidth="1"/>
    <col min="7682" max="7682" width="65.140625" style="2" customWidth="1"/>
    <col min="7683" max="7684" width="0" style="2" hidden="1" customWidth="1"/>
    <col min="7685" max="7685" width="12.28515625" style="2" customWidth="1"/>
    <col min="7686" max="7686" width="0" style="2" hidden="1" customWidth="1"/>
    <col min="7687" max="7687" width="12" style="2" customWidth="1"/>
    <col min="7688" max="7690" width="0" style="2" hidden="1" customWidth="1"/>
    <col min="7691" max="7692" width="12.28515625" style="2" customWidth="1"/>
    <col min="7693" max="7693" width="35" style="2" bestFit="1" customWidth="1"/>
    <col min="7694" max="7694" width="9.7109375" style="2" bestFit="1" customWidth="1"/>
    <col min="7695" max="7695" width="13.7109375" style="2" customWidth="1"/>
    <col min="7696" max="7696" width="15.7109375" style="2" customWidth="1"/>
    <col min="7697" max="7697" width="9.140625" style="2" customWidth="1"/>
    <col min="7698" max="7698" width="17.28515625" style="2" customWidth="1"/>
    <col min="7699" max="7699" width="11.85546875" style="2" bestFit="1" customWidth="1"/>
    <col min="7700" max="7700" width="9.140625" style="2"/>
    <col min="7701" max="7701" width="11.85546875" style="2" bestFit="1" customWidth="1"/>
    <col min="7702" max="7936" width="9.140625" style="2"/>
    <col min="7937" max="7937" width="25" style="2" customWidth="1"/>
    <col min="7938" max="7938" width="65.140625" style="2" customWidth="1"/>
    <col min="7939" max="7940" width="0" style="2" hidden="1" customWidth="1"/>
    <col min="7941" max="7941" width="12.28515625" style="2" customWidth="1"/>
    <col min="7942" max="7942" width="0" style="2" hidden="1" customWidth="1"/>
    <col min="7943" max="7943" width="12" style="2" customWidth="1"/>
    <col min="7944" max="7946" width="0" style="2" hidden="1" customWidth="1"/>
    <col min="7947" max="7948" width="12.28515625" style="2" customWidth="1"/>
    <col min="7949" max="7949" width="35" style="2" bestFit="1" customWidth="1"/>
    <col min="7950" max="7950" width="9.7109375" style="2" bestFit="1" customWidth="1"/>
    <col min="7951" max="7951" width="13.7109375" style="2" customWidth="1"/>
    <col min="7952" max="7952" width="15.7109375" style="2" customWidth="1"/>
    <col min="7953" max="7953" width="9.140625" style="2" customWidth="1"/>
    <col min="7954" max="7954" width="17.28515625" style="2" customWidth="1"/>
    <col min="7955" max="7955" width="11.85546875" style="2" bestFit="1" customWidth="1"/>
    <col min="7956" max="7956" width="9.140625" style="2"/>
    <col min="7957" max="7957" width="11.85546875" style="2" bestFit="1" customWidth="1"/>
    <col min="7958" max="8192" width="9.140625" style="2"/>
    <col min="8193" max="8193" width="25" style="2" customWidth="1"/>
    <col min="8194" max="8194" width="65.140625" style="2" customWidth="1"/>
    <col min="8195" max="8196" width="0" style="2" hidden="1" customWidth="1"/>
    <col min="8197" max="8197" width="12.28515625" style="2" customWidth="1"/>
    <col min="8198" max="8198" width="0" style="2" hidden="1" customWidth="1"/>
    <col min="8199" max="8199" width="12" style="2" customWidth="1"/>
    <col min="8200" max="8202" width="0" style="2" hidden="1" customWidth="1"/>
    <col min="8203" max="8204" width="12.28515625" style="2" customWidth="1"/>
    <col min="8205" max="8205" width="35" style="2" bestFit="1" customWidth="1"/>
    <col min="8206" max="8206" width="9.7109375" style="2" bestFit="1" customWidth="1"/>
    <col min="8207" max="8207" width="13.7109375" style="2" customWidth="1"/>
    <col min="8208" max="8208" width="15.7109375" style="2" customWidth="1"/>
    <col min="8209" max="8209" width="9.140625" style="2" customWidth="1"/>
    <col min="8210" max="8210" width="17.28515625" style="2" customWidth="1"/>
    <col min="8211" max="8211" width="11.85546875" style="2" bestFit="1" customWidth="1"/>
    <col min="8212" max="8212" width="9.140625" style="2"/>
    <col min="8213" max="8213" width="11.85546875" style="2" bestFit="1" customWidth="1"/>
    <col min="8214" max="8448" width="9.140625" style="2"/>
    <col min="8449" max="8449" width="25" style="2" customWidth="1"/>
    <col min="8450" max="8450" width="65.140625" style="2" customWidth="1"/>
    <col min="8451" max="8452" width="0" style="2" hidden="1" customWidth="1"/>
    <col min="8453" max="8453" width="12.28515625" style="2" customWidth="1"/>
    <col min="8454" max="8454" width="0" style="2" hidden="1" customWidth="1"/>
    <col min="8455" max="8455" width="12" style="2" customWidth="1"/>
    <col min="8456" max="8458" width="0" style="2" hidden="1" customWidth="1"/>
    <col min="8459" max="8460" width="12.28515625" style="2" customWidth="1"/>
    <col min="8461" max="8461" width="35" style="2" bestFit="1" customWidth="1"/>
    <col min="8462" max="8462" width="9.7109375" style="2" bestFit="1" customWidth="1"/>
    <col min="8463" max="8463" width="13.7109375" style="2" customWidth="1"/>
    <col min="8464" max="8464" width="15.7109375" style="2" customWidth="1"/>
    <col min="8465" max="8465" width="9.140625" style="2" customWidth="1"/>
    <col min="8466" max="8466" width="17.28515625" style="2" customWidth="1"/>
    <col min="8467" max="8467" width="11.85546875" style="2" bestFit="1" customWidth="1"/>
    <col min="8468" max="8468" width="9.140625" style="2"/>
    <col min="8469" max="8469" width="11.85546875" style="2" bestFit="1" customWidth="1"/>
    <col min="8470" max="8704" width="9.140625" style="2"/>
    <col min="8705" max="8705" width="25" style="2" customWidth="1"/>
    <col min="8706" max="8706" width="65.140625" style="2" customWidth="1"/>
    <col min="8707" max="8708" width="0" style="2" hidden="1" customWidth="1"/>
    <col min="8709" max="8709" width="12.28515625" style="2" customWidth="1"/>
    <col min="8710" max="8710" width="0" style="2" hidden="1" customWidth="1"/>
    <col min="8711" max="8711" width="12" style="2" customWidth="1"/>
    <col min="8712" max="8714" width="0" style="2" hidden="1" customWidth="1"/>
    <col min="8715" max="8716" width="12.28515625" style="2" customWidth="1"/>
    <col min="8717" max="8717" width="35" style="2" bestFit="1" customWidth="1"/>
    <col min="8718" max="8718" width="9.7109375" style="2" bestFit="1" customWidth="1"/>
    <col min="8719" max="8719" width="13.7109375" style="2" customWidth="1"/>
    <col min="8720" max="8720" width="15.7109375" style="2" customWidth="1"/>
    <col min="8721" max="8721" width="9.140625" style="2" customWidth="1"/>
    <col min="8722" max="8722" width="17.28515625" style="2" customWidth="1"/>
    <col min="8723" max="8723" width="11.85546875" style="2" bestFit="1" customWidth="1"/>
    <col min="8724" max="8724" width="9.140625" style="2"/>
    <col min="8725" max="8725" width="11.85546875" style="2" bestFit="1" customWidth="1"/>
    <col min="8726" max="8960" width="9.140625" style="2"/>
    <col min="8961" max="8961" width="25" style="2" customWidth="1"/>
    <col min="8962" max="8962" width="65.140625" style="2" customWidth="1"/>
    <col min="8963" max="8964" width="0" style="2" hidden="1" customWidth="1"/>
    <col min="8965" max="8965" width="12.28515625" style="2" customWidth="1"/>
    <col min="8966" max="8966" width="0" style="2" hidden="1" customWidth="1"/>
    <col min="8967" max="8967" width="12" style="2" customWidth="1"/>
    <col min="8968" max="8970" width="0" style="2" hidden="1" customWidth="1"/>
    <col min="8971" max="8972" width="12.28515625" style="2" customWidth="1"/>
    <col min="8973" max="8973" width="35" style="2" bestFit="1" customWidth="1"/>
    <col min="8974" max="8974" width="9.7109375" style="2" bestFit="1" customWidth="1"/>
    <col min="8975" max="8975" width="13.7109375" style="2" customWidth="1"/>
    <col min="8976" max="8976" width="15.7109375" style="2" customWidth="1"/>
    <col min="8977" max="8977" width="9.140625" style="2" customWidth="1"/>
    <col min="8978" max="8978" width="17.28515625" style="2" customWidth="1"/>
    <col min="8979" max="8979" width="11.85546875" style="2" bestFit="1" customWidth="1"/>
    <col min="8980" max="8980" width="9.140625" style="2"/>
    <col min="8981" max="8981" width="11.85546875" style="2" bestFit="1" customWidth="1"/>
    <col min="8982" max="9216" width="9.140625" style="2"/>
    <col min="9217" max="9217" width="25" style="2" customWidth="1"/>
    <col min="9218" max="9218" width="65.140625" style="2" customWidth="1"/>
    <col min="9219" max="9220" width="0" style="2" hidden="1" customWidth="1"/>
    <col min="9221" max="9221" width="12.28515625" style="2" customWidth="1"/>
    <col min="9222" max="9222" width="0" style="2" hidden="1" customWidth="1"/>
    <col min="9223" max="9223" width="12" style="2" customWidth="1"/>
    <col min="9224" max="9226" width="0" style="2" hidden="1" customWidth="1"/>
    <col min="9227" max="9228" width="12.28515625" style="2" customWidth="1"/>
    <col min="9229" max="9229" width="35" style="2" bestFit="1" customWidth="1"/>
    <col min="9230" max="9230" width="9.7109375" style="2" bestFit="1" customWidth="1"/>
    <col min="9231" max="9231" width="13.7109375" style="2" customWidth="1"/>
    <col min="9232" max="9232" width="15.7109375" style="2" customWidth="1"/>
    <col min="9233" max="9233" width="9.140625" style="2" customWidth="1"/>
    <col min="9234" max="9234" width="17.28515625" style="2" customWidth="1"/>
    <col min="9235" max="9235" width="11.85546875" style="2" bestFit="1" customWidth="1"/>
    <col min="9236" max="9236" width="9.140625" style="2"/>
    <col min="9237" max="9237" width="11.85546875" style="2" bestFit="1" customWidth="1"/>
    <col min="9238" max="9472" width="9.140625" style="2"/>
    <col min="9473" max="9473" width="25" style="2" customWidth="1"/>
    <col min="9474" max="9474" width="65.140625" style="2" customWidth="1"/>
    <col min="9475" max="9476" width="0" style="2" hidden="1" customWidth="1"/>
    <col min="9477" max="9477" width="12.28515625" style="2" customWidth="1"/>
    <col min="9478" max="9478" width="0" style="2" hidden="1" customWidth="1"/>
    <col min="9479" max="9479" width="12" style="2" customWidth="1"/>
    <col min="9480" max="9482" width="0" style="2" hidden="1" customWidth="1"/>
    <col min="9483" max="9484" width="12.28515625" style="2" customWidth="1"/>
    <col min="9485" max="9485" width="35" style="2" bestFit="1" customWidth="1"/>
    <col min="9486" max="9486" width="9.7109375" style="2" bestFit="1" customWidth="1"/>
    <col min="9487" max="9487" width="13.7109375" style="2" customWidth="1"/>
    <col min="9488" max="9488" width="15.7109375" style="2" customWidth="1"/>
    <col min="9489" max="9489" width="9.140625" style="2" customWidth="1"/>
    <col min="9490" max="9490" width="17.28515625" style="2" customWidth="1"/>
    <col min="9491" max="9491" width="11.85546875" style="2" bestFit="1" customWidth="1"/>
    <col min="9492" max="9492" width="9.140625" style="2"/>
    <col min="9493" max="9493" width="11.85546875" style="2" bestFit="1" customWidth="1"/>
    <col min="9494" max="9728" width="9.140625" style="2"/>
    <col min="9729" max="9729" width="25" style="2" customWidth="1"/>
    <col min="9730" max="9730" width="65.140625" style="2" customWidth="1"/>
    <col min="9731" max="9732" width="0" style="2" hidden="1" customWidth="1"/>
    <col min="9733" max="9733" width="12.28515625" style="2" customWidth="1"/>
    <col min="9734" max="9734" width="0" style="2" hidden="1" customWidth="1"/>
    <col min="9735" max="9735" width="12" style="2" customWidth="1"/>
    <col min="9736" max="9738" width="0" style="2" hidden="1" customWidth="1"/>
    <col min="9739" max="9740" width="12.28515625" style="2" customWidth="1"/>
    <col min="9741" max="9741" width="35" style="2" bestFit="1" customWidth="1"/>
    <col min="9742" max="9742" width="9.7109375" style="2" bestFit="1" customWidth="1"/>
    <col min="9743" max="9743" width="13.7109375" style="2" customWidth="1"/>
    <col min="9744" max="9744" width="15.7109375" style="2" customWidth="1"/>
    <col min="9745" max="9745" width="9.140625" style="2" customWidth="1"/>
    <col min="9746" max="9746" width="17.28515625" style="2" customWidth="1"/>
    <col min="9747" max="9747" width="11.85546875" style="2" bestFit="1" customWidth="1"/>
    <col min="9748" max="9748" width="9.140625" style="2"/>
    <col min="9749" max="9749" width="11.85546875" style="2" bestFit="1" customWidth="1"/>
    <col min="9750" max="9984" width="9.140625" style="2"/>
    <col min="9985" max="9985" width="25" style="2" customWidth="1"/>
    <col min="9986" max="9986" width="65.140625" style="2" customWidth="1"/>
    <col min="9987" max="9988" width="0" style="2" hidden="1" customWidth="1"/>
    <col min="9989" max="9989" width="12.28515625" style="2" customWidth="1"/>
    <col min="9990" max="9990" width="0" style="2" hidden="1" customWidth="1"/>
    <col min="9991" max="9991" width="12" style="2" customWidth="1"/>
    <col min="9992" max="9994" width="0" style="2" hidden="1" customWidth="1"/>
    <col min="9995" max="9996" width="12.28515625" style="2" customWidth="1"/>
    <col min="9997" max="9997" width="35" style="2" bestFit="1" customWidth="1"/>
    <col min="9998" max="9998" width="9.7109375" style="2" bestFit="1" customWidth="1"/>
    <col min="9999" max="9999" width="13.7109375" style="2" customWidth="1"/>
    <col min="10000" max="10000" width="15.7109375" style="2" customWidth="1"/>
    <col min="10001" max="10001" width="9.140625" style="2" customWidth="1"/>
    <col min="10002" max="10002" width="17.28515625" style="2" customWidth="1"/>
    <col min="10003" max="10003" width="11.85546875" style="2" bestFit="1" customWidth="1"/>
    <col min="10004" max="10004" width="9.140625" style="2"/>
    <col min="10005" max="10005" width="11.85546875" style="2" bestFit="1" customWidth="1"/>
    <col min="10006" max="10240" width="9.140625" style="2"/>
    <col min="10241" max="10241" width="25" style="2" customWidth="1"/>
    <col min="10242" max="10242" width="65.140625" style="2" customWidth="1"/>
    <col min="10243" max="10244" width="0" style="2" hidden="1" customWidth="1"/>
    <col min="10245" max="10245" width="12.28515625" style="2" customWidth="1"/>
    <col min="10246" max="10246" width="0" style="2" hidden="1" customWidth="1"/>
    <col min="10247" max="10247" width="12" style="2" customWidth="1"/>
    <col min="10248" max="10250" width="0" style="2" hidden="1" customWidth="1"/>
    <col min="10251" max="10252" width="12.28515625" style="2" customWidth="1"/>
    <col min="10253" max="10253" width="35" style="2" bestFit="1" customWidth="1"/>
    <col min="10254" max="10254" width="9.7109375" style="2" bestFit="1" customWidth="1"/>
    <col min="10255" max="10255" width="13.7109375" style="2" customWidth="1"/>
    <col min="10256" max="10256" width="15.7109375" style="2" customWidth="1"/>
    <col min="10257" max="10257" width="9.140625" style="2" customWidth="1"/>
    <col min="10258" max="10258" width="17.28515625" style="2" customWidth="1"/>
    <col min="10259" max="10259" width="11.85546875" style="2" bestFit="1" customWidth="1"/>
    <col min="10260" max="10260" width="9.140625" style="2"/>
    <col min="10261" max="10261" width="11.85546875" style="2" bestFit="1" customWidth="1"/>
    <col min="10262" max="10496" width="9.140625" style="2"/>
    <col min="10497" max="10497" width="25" style="2" customWidth="1"/>
    <col min="10498" max="10498" width="65.140625" style="2" customWidth="1"/>
    <col min="10499" max="10500" width="0" style="2" hidden="1" customWidth="1"/>
    <col min="10501" max="10501" width="12.28515625" style="2" customWidth="1"/>
    <col min="10502" max="10502" width="0" style="2" hidden="1" customWidth="1"/>
    <col min="10503" max="10503" width="12" style="2" customWidth="1"/>
    <col min="10504" max="10506" width="0" style="2" hidden="1" customWidth="1"/>
    <col min="10507" max="10508" width="12.28515625" style="2" customWidth="1"/>
    <col min="10509" max="10509" width="35" style="2" bestFit="1" customWidth="1"/>
    <col min="10510" max="10510" width="9.7109375" style="2" bestFit="1" customWidth="1"/>
    <col min="10511" max="10511" width="13.7109375" style="2" customWidth="1"/>
    <col min="10512" max="10512" width="15.7109375" style="2" customWidth="1"/>
    <col min="10513" max="10513" width="9.140625" style="2" customWidth="1"/>
    <col min="10514" max="10514" width="17.28515625" style="2" customWidth="1"/>
    <col min="10515" max="10515" width="11.85546875" style="2" bestFit="1" customWidth="1"/>
    <col min="10516" max="10516" width="9.140625" style="2"/>
    <col min="10517" max="10517" width="11.85546875" style="2" bestFit="1" customWidth="1"/>
    <col min="10518" max="10752" width="9.140625" style="2"/>
    <col min="10753" max="10753" width="25" style="2" customWidth="1"/>
    <col min="10754" max="10754" width="65.140625" style="2" customWidth="1"/>
    <col min="10755" max="10756" width="0" style="2" hidden="1" customWidth="1"/>
    <col min="10757" max="10757" width="12.28515625" style="2" customWidth="1"/>
    <col min="10758" max="10758" width="0" style="2" hidden="1" customWidth="1"/>
    <col min="10759" max="10759" width="12" style="2" customWidth="1"/>
    <col min="10760" max="10762" width="0" style="2" hidden="1" customWidth="1"/>
    <col min="10763" max="10764" width="12.28515625" style="2" customWidth="1"/>
    <col min="10765" max="10765" width="35" style="2" bestFit="1" customWidth="1"/>
    <col min="10766" max="10766" width="9.7109375" style="2" bestFit="1" customWidth="1"/>
    <col min="10767" max="10767" width="13.7109375" style="2" customWidth="1"/>
    <col min="10768" max="10768" width="15.7109375" style="2" customWidth="1"/>
    <col min="10769" max="10769" width="9.140625" style="2" customWidth="1"/>
    <col min="10770" max="10770" width="17.28515625" style="2" customWidth="1"/>
    <col min="10771" max="10771" width="11.85546875" style="2" bestFit="1" customWidth="1"/>
    <col min="10772" max="10772" width="9.140625" style="2"/>
    <col min="10773" max="10773" width="11.85546875" style="2" bestFit="1" customWidth="1"/>
    <col min="10774" max="11008" width="9.140625" style="2"/>
    <col min="11009" max="11009" width="25" style="2" customWidth="1"/>
    <col min="11010" max="11010" width="65.140625" style="2" customWidth="1"/>
    <col min="11011" max="11012" width="0" style="2" hidden="1" customWidth="1"/>
    <col min="11013" max="11013" width="12.28515625" style="2" customWidth="1"/>
    <col min="11014" max="11014" width="0" style="2" hidden="1" customWidth="1"/>
    <col min="11015" max="11015" width="12" style="2" customWidth="1"/>
    <col min="11016" max="11018" width="0" style="2" hidden="1" customWidth="1"/>
    <col min="11019" max="11020" width="12.28515625" style="2" customWidth="1"/>
    <col min="11021" max="11021" width="35" style="2" bestFit="1" customWidth="1"/>
    <col min="11022" max="11022" width="9.7109375" style="2" bestFit="1" customWidth="1"/>
    <col min="11023" max="11023" width="13.7109375" style="2" customWidth="1"/>
    <col min="11024" max="11024" width="15.7109375" style="2" customWidth="1"/>
    <col min="11025" max="11025" width="9.140625" style="2" customWidth="1"/>
    <col min="11026" max="11026" width="17.28515625" style="2" customWidth="1"/>
    <col min="11027" max="11027" width="11.85546875" style="2" bestFit="1" customWidth="1"/>
    <col min="11028" max="11028" width="9.140625" style="2"/>
    <col min="11029" max="11029" width="11.85546875" style="2" bestFit="1" customWidth="1"/>
    <col min="11030" max="11264" width="9.140625" style="2"/>
    <col min="11265" max="11265" width="25" style="2" customWidth="1"/>
    <col min="11266" max="11266" width="65.140625" style="2" customWidth="1"/>
    <col min="11267" max="11268" width="0" style="2" hidden="1" customWidth="1"/>
    <col min="11269" max="11269" width="12.28515625" style="2" customWidth="1"/>
    <col min="11270" max="11270" width="0" style="2" hidden="1" customWidth="1"/>
    <col min="11271" max="11271" width="12" style="2" customWidth="1"/>
    <col min="11272" max="11274" width="0" style="2" hidden="1" customWidth="1"/>
    <col min="11275" max="11276" width="12.28515625" style="2" customWidth="1"/>
    <col min="11277" max="11277" width="35" style="2" bestFit="1" customWidth="1"/>
    <col min="11278" max="11278" width="9.7109375" style="2" bestFit="1" customWidth="1"/>
    <col min="11279" max="11279" width="13.7109375" style="2" customWidth="1"/>
    <col min="11280" max="11280" width="15.7109375" style="2" customWidth="1"/>
    <col min="11281" max="11281" width="9.140625" style="2" customWidth="1"/>
    <col min="11282" max="11282" width="17.28515625" style="2" customWidth="1"/>
    <col min="11283" max="11283" width="11.85546875" style="2" bestFit="1" customWidth="1"/>
    <col min="11284" max="11284" width="9.140625" style="2"/>
    <col min="11285" max="11285" width="11.85546875" style="2" bestFit="1" customWidth="1"/>
    <col min="11286" max="11520" width="9.140625" style="2"/>
    <col min="11521" max="11521" width="25" style="2" customWidth="1"/>
    <col min="11522" max="11522" width="65.140625" style="2" customWidth="1"/>
    <col min="11523" max="11524" width="0" style="2" hidden="1" customWidth="1"/>
    <col min="11525" max="11525" width="12.28515625" style="2" customWidth="1"/>
    <col min="11526" max="11526" width="0" style="2" hidden="1" customWidth="1"/>
    <col min="11527" max="11527" width="12" style="2" customWidth="1"/>
    <col min="11528" max="11530" width="0" style="2" hidden="1" customWidth="1"/>
    <col min="11531" max="11532" width="12.28515625" style="2" customWidth="1"/>
    <col min="11533" max="11533" width="35" style="2" bestFit="1" customWidth="1"/>
    <col min="11534" max="11534" width="9.7109375" style="2" bestFit="1" customWidth="1"/>
    <col min="11535" max="11535" width="13.7109375" style="2" customWidth="1"/>
    <col min="11536" max="11536" width="15.7109375" style="2" customWidth="1"/>
    <col min="11537" max="11537" width="9.140625" style="2" customWidth="1"/>
    <col min="11538" max="11538" width="17.28515625" style="2" customWidth="1"/>
    <col min="11539" max="11539" width="11.85546875" style="2" bestFit="1" customWidth="1"/>
    <col min="11540" max="11540" width="9.140625" style="2"/>
    <col min="11541" max="11541" width="11.85546875" style="2" bestFit="1" customWidth="1"/>
    <col min="11542" max="11776" width="9.140625" style="2"/>
    <col min="11777" max="11777" width="25" style="2" customWidth="1"/>
    <col min="11778" max="11778" width="65.140625" style="2" customWidth="1"/>
    <col min="11779" max="11780" width="0" style="2" hidden="1" customWidth="1"/>
    <col min="11781" max="11781" width="12.28515625" style="2" customWidth="1"/>
    <col min="11782" max="11782" width="0" style="2" hidden="1" customWidth="1"/>
    <col min="11783" max="11783" width="12" style="2" customWidth="1"/>
    <col min="11784" max="11786" width="0" style="2" hidden="1" customWidth="1"/>
    <col min="11787" max="11788" width="12.28515625" style="2" customWidth="1"/>
    <col min="11789" max="11789" width="35" style="2" bestFit="1" customWidth="1"/>
    <col min="11790" max="11790" width="9.7109375" style="2" bestFit="1" customWidth="1"/>
    <col min="11791" max="11791" width="13.7109375" style="2" customWidth="1"/>
    <col min="11792" max="11792" width="15.7109375" style="2" customWidth="1"/>
    <col min="11793" max="11793" width="9.140625" style="2" customWidth="1"/>
    <col min="11794" max="11794" width="17.28515625" style="2" customWidth="1"/>
    <col min="11795" max="11795" width="11.85546875" style="2" bestFit="1" customWidth="1"/>
    <col min="11796" max="11796" width="9.140625" style="2"/>
    <col min="11797" max="11797" width="11.85546875" style="2" bestFit="1" customWidth="1"/>
    <col min="11798" max="12032" width="9.140625" style="2"/>
    <col min="12033" max="12033" width="25" style="2" customWidth="1"/>
    <col min="12034" max="12034" width="65.140625" style="2" customWidth="1"/>
    <col min="12035" max="12036" width="0" style="2" hidden="1" customWidth="1"/>
    <col min="12037" max="12037" width="12.28515625" style="2" customWidth="1"/>
    <col min="12038" max="12038" width="0" style="2" hidden="1" customWidth="1"/>
    <col min="12039" max="12039" width="12" style="2" customWidth="1"/>
    <col min="12040" max="12042" width="0" style="2" hidden="1" customWidth="1"/>
    <col min="12043" max="12044" width="12.28515625" style="2" customWidth="1"/>
    <col min="12045" max="12045" width="35" style="2" bestFit="1" customWidth="1"/>
    <col min="12046" max="12046" width="9.7109375" style="2" bestFit="1" customWidth="1"/>
    <col min="12047" max="12047" width="13.7109375" style="2" customWidth="1"/>
    <col min="12048" max="12048" width="15.7109375" style="2" customWidth="1"/>
    <col min="12049" max="12049" width="9.140625" style="2" customWidth="1"/>
    <col min="12050" max="12050" width="17.28515625" style="2" customWidth="1"/>
    <col min="12051" max="12051" width="11.85546875" style="2" bestFit="1" customWidth="1"/>
    <col min="12052" max="12052" width="9.140625" style="2"/>
    <col min="12053" max="12053" width="11.85546875" style="2" bestFit="1" customWidth="1"/>
    <col min="12054" max="12288" width="9.140625" style="2"/>
    <col min="12289" max="12289" width="25" style="2" customWidth="1"/>
    <col min="12290" max="12290" width="65.140625" style="2" customWidth="1"/>
    <col min="12291" max="12292" width="0" style="2" hidden="1" customWidth="1"/>
    <col min="12293" max="12293" width="12.28515625" style="2" customWidth="1"/>
    <col min="12294" max="12294" width="0" style="2" hidden="1" customWidth="1"/>
    <col min="12295" max="12295" width="12" style="2" customWidth="1"/>
    <col min="12296" max="12298" width="0" style="2" hidden="1" customWidth="1"/>
    <col min="12299" max="12300" width="12.28515625" style="2" customWidth="1"/>
    <col min="12301" max="12301" width="35" style="2" bestFit="1" customWidth="1"/>
    <col min="12302" max="12302" width="9.7109375" style="2" bestFit="1" customWidth="1"/>
    <col min="12303" max="12303" width="13.7109375" style="2" customWidth="1"/>
    <col min="12304" max="12304" width="15.7109375" style="2" customWidth="1"/>
    <col min="12305" max="12305" width="9.140625" style="2" customWidth="1"/>
    <col min="12306" max="12306" width="17.28515625" style="2" customWidth="1"/>
    <col min="12307" max="12307" width="11.85546875" style="2" bestFit="1" customWidth="1"/>
    <col min="12308" max="12308" width="9.140625" style="2"/>
    <col min="12309" max="12309" width="11.85546875" style="2" bestFit="1" customWidth="1"/>
    <col min="12310" max="12544" width="9.140625" style="2"/>
    <col min="12545" max="12545" width="25" style="2" customWidth="1"/>
    <col min="12546" max="12546" width="65.140625" style="2" customWidth="1"/>
    <col min="12547" max="12548" width="0" style="2" hidden="1" customWidth="1"/>
    <col min="12549" max="12549" width="12.28515625" style="2" customWidth="1"/>
    <col min="12550" max="12550" width="0" style="2" hidden="1" customWidth="1"/>
    <col min="12551" max="12551" width="12" style="2" customWidth="1"/>
    <col min="12552" max="12554" width="0" style="2" hidden="1" customWidth="1"/>
    <col min="12555" max="12556" width="12.28515625" style="2" customWidth="1"/>
    <col min="12557" max="12557" width="35" style="2" bestFit="1" customWidth="1"/>
    <col min="12558" max="12558" width="9.7109375" style="2" bestFit="1" customWidth="1"/>
    <col min="12559" max="12559" width="13.7109375" style="2" customWidth="1"/>
    <col min="12560" max="12560" width="15.7109375" style="2" customWidth="1"/>
    <col min="12561" max="12561" width="9.140625" style="2" customWidth="1"/>
    <col min="12562" max="12562" width="17.28515625" style="2" customWidth="1"/>
    <col min="12563" max="12563" width="11.85546875" style="2" bestFit="1" customWidth="1"/>
    <col min="12564" max="12564" width="9.140625" style="2"/>
    <col min="12565" max="12565" width="11.85546875" style="2" bestFit="1" customWidth="1"/>
    <col min="12566" max="12800" width="9.140625" style="2"/>
    <col min="12801" max="12801" width="25" style="2" customWidth="1"/>
    <col min="12802" max="12802" width="65.140625" style="2" customWidth="1"/>
    <col min="12803" max="12804" width="0" style="2" hidden="1" customWidth="1"/>
    <col min="12805" max="12805" width="12.28515625" style="2" customWidth="1"/>
    <col min="12806" max="12806" width="0" style="2" hidden="1" customWidth="1"/>
    <col min="12807" max="12807" width="12" style="2" customWidth="1"/>
    <col min="12808" max="12810" width="0" style="2" hidden="1" customWidth="1"/>
    <col min="12811" max="12812" width="12.28515625" style="2" customWidth="1"/>
    <col min="12813" max="12813" width="35" style="2" bestFit="1" customWidth="1"/>
    <col min="12814" max="12814" width="9.7109375" style="2" bestFit="1" customWidth="1"/>
    <col min="12815" max="12815" width="13.7109375" style="2" customWidth="1"/>
    <col min="12816" max="12816" width="15.7109375" style="2" customWidth="1"/>
    <col min="12817" max="12817" width="9.140625" style="2" customWidth="1"/>
    <col min="12818" max="12818" width="17.28515625" style="2" customWidth="1"/>
    <col min="12819" max="12819" width="11.85546875" style="2" bestFit="1" customWidth="1"/>
    <col min="12820" max="12820" width="9.140625" style="2"/>
    <col min="12821" max="12821" width="11.85546875" style="2" bestFit="1" customWidth="1"/>
    <col min="12822" max="13056" width="9.140625" style="2"/>
    <col min="13057" max="13057" width="25" style="2" customWidth="1"/>
    <col min="13058" max="13058" width="65.140625" style="2" customWidth="1"/>
    <col min="13059" max="13060" width="0" style="2" hidden="1" customWidth="1"/>
    <col min="13061" max="13061" width="12.28515625" style="2" customWidth="1"/>
    <col min="13062" max="13062" width="0" style="2" hidden="1" customWidth="1"/>
    <col min="13063" max="13063" width="12" style="2" customWidth="1"/>
    <col min="13064" max="13066" width="0" style="2" hidden="1" customWidth="1"/>
    <col min="13067" max="13068" width="12.28515625" style="2" customWidth="1"/>
    <col min="13069" max="13069" width="35" style="2" bestFit="1" customWidth="1"/>
    <col min="13070" max="13070" width="9.7109375" style="2" bestFit="1" customWidth="1"/>
    <col min="13071" max="13071" width="13.7109375" style="2" customWidth="1"/>
    <col min="13072" max="13072" width="15.7109375" style="2" customWidth="1"/>
    <col min="13073" max="13073" width="9.140625" style="2" customWidth="1"/>
    <col min="13074" max="13074" width="17.28515625" style="2" customWidth="1"/>
    <col min="13075" max="13075" width="11.85546875" style="2" bestFit="1" customWidth="1"/>
    <col min="13076" max="13076" width="9.140625" style="2"/>
    <col min="13077" max="13077" width="11.85546875" style="2" bestFit="1" customWidth="1"/>
    <col min="13078" max="13312" width="9.140625" style="2"/>
    <col min="13313" max="13313" width="25" style="2" customWidth="1"/>
    <col min="13314" max="13314" width="65.140625" style="2" customWidth="1"/>
    <col min="13315" max="13316" width="0" style="2" hidden="1" customWidth="1"/>
    <col min="13317" max="13317" width="12.28515625" style="2" customWidth="1"/>
    <col min="13318" max="13318" width="0" style="2" hidden="1" customWidth="1"/>
    <col min="13319" max="13319" width="12" style="2" customWidth="1"/>
    <col min="13320" max="13322" width="0" style="2" hidden="1" customWidth="1"/>
    <col min="13323" max="13324" width="12.28515625" style="2" customWidth="1"/>
    <col min="13325" max="13325" width="35" style="2" bestFit="1" customWidth="1"/>
    <col min="13326" max="13326" width="9.7109375" style="2" bestFit="1" customWidth="1"/>
    <col min="13327" max="13327" width="13.7109375" style="2" customWidth="1"/>
    <col min="13328" max="13328" width="15.7109375" style="2" customWidth="1"/>
    <col min="13329" max="13329" width="9.140625" style="2" customWidth="1"/>
    <col min="13330" max="13330" width="17.28515625" style="2" customWidth="1"/>
    <col min="13331" max="13331" width="11.85546875" style="2" bestFit="1" customWidth="1"/>
    <col min="13332" max="13332" width="9.140625" style="2"/>
    <col min="13333" max="13333" width="11.85546875" style="2" bestFit="1" customWidth="1"/>
    <col min="13334" max="13568" width="9.140625" style="2"/>
    <col min="13569" max="13569" width="25" style="2" customWidth="1"/>
    <col min="13570" max="13570" width="65.140625" style="2" customWidth="1"/>
    <col min="13571" max="13572" width="0" style="2" hidden="1" customWidth="1"/>
    <col min="13573" max="13573" width="12.28515625" style="2" customWidth="1"/>
    <col min="13574" max="13574" width="0" style="2" hidden="1" customWidth="1"/>
    <col min="13575" max="13575" width="12" style="2" customWidth="1"/>
    <col min="13576" max="13578" width="0" style="2" hidden="1" customWidth="1"/>
    <col min="13579" max="13580" width="12.28515625" style="2" customWidth="1"/>
    <col min="13581" max="13581" width="35" style="2" bestFit="1" customWidth="1"/>
    <col min="13582" max="13582" width="9.7109375" style="2" bestFit="1" customWidth="1"/>
    <col min="13583" max="13583" width="13.7109375" style="2" customWidth="1"/>
    <col min="13584" max="13584" width="15.7109375" style="2" customWidth="1"/>
    <col min="13585" max="13585" width="9.140625" style="2" customWidth="1"/>
    <col min="13586" max="13586" width="17.28515625" style="2" customWidth="1"/>
    <col min="13587" max="13587" width="11.85546875" style="2" bestFit="1" customWidth="1"/>
    <col min="13588" max="13588" width="9.140625" style="2"/>
    <col min="13589" max="13589" width="11.85546875" style="2" bestFit="1" customWidth="1"/>
    <col min="13590" max="13824" width="9.140625" style="2"/>
    <col min="13825" max="13825" width="25" style="2" customWidth="1"/>
    <col min="13826" max="13826" width="65.140625" style="2" customWidth="1"/>
    <col min="13827" max="13828" width="0" style="2" hidden="1" customWidth="1"/>
    <col min="13829" max="13829" width="12.28515625" style="2" customWidth="1"/>
    <col min="13830" max="13830" width="0" style="2" hidden="1" customWidth="1"/>
    <col min="13831" max="13831" width="12" style="2" customWidth="1"/>
    <col min="13832" max="13834" width="0" style="2" hidden="1" customWidth="1"/>
    <col min="13835" max="13836" width="12.28515625" style="2" customWidth="1"/>
    <col min="13837" max="13837" width="35" style="2" bestFit="1" customWidth="1"/>
    <col min="13838" max="13838" width="9.7109375" style="2" bestFit="1" customWidth="1"/>
    <col min="13839" max="13839" width="13.7109375" style="2" customWidth="1"/>
    <col min="13840" max="13840" width="15.7109375" style="2" customWidth="1"/>
    <col min="13841" max="13841" width="9.140625" style="2" customWidth="1"/>
    <col min="13842" max="13842" width="17.28515625" style="2" customWidth="1"/>
    <col min="13843" max="13843" width="11.85546875" style="2" bestFit="1" customWidth="1"/>
    <col min="13844" max="13844" width="9.140625" style="2"/>
    <col min="13845" max="13845" width="11.85546875" style="2" bestFit="1" customWidth="1"/>
    <col min="13846" max="14080" width="9.140625" style="2"/>
    <col min="14081" max="14081" width="25" style="2" customWidth="1"/>
    <col min="14082" max="14082" width="65.140625" style="2" customWidth="1"/>
    <col min="14083" max="14084" width="0" style="2" hidden="1" customWidth="1"/>
    <col min="14085" max="14085" width="12.28515625" style="2" customWidth="1"/>
    <col min="14086" max="14086" width="0" style="2" hidden="1" customWidth="1"/>
    <col min="14087" max="14087" width="12" style="2" customWidth="1"/>
    <col min="14088" max="14090" width="0" style="2" hidden="1" customWidth="1"/>
    <col min="14091" max="14092" width="12.28515625" style="2" customWidth="1"/>
    <col min="14093" max="14093" width="35" style="2" bestFit="1" customWidth="1"/>
    <col min="14094" max="14094" width="9.7109375" style="2" bestFit="1" customWidth="1"/>
    <col min="14095" max="14095" width="13.7109375" style="2" customWidth="1"/>
    <col min="14096" max="14096" width="15.7109375" style="2" customWidth="1"/>
    <col min="14097" max="14097" width="9.140625" style="2" customWidth="1"/>
    <col min="14098" max="14098" width="17.28515625" style="2" customWidth="1"/>
    <col min="14099" max="14099" width="11.85546875" style="2" bestFit="1" customWidth="1"/>
    <col min="14100" max="14100" width="9.140625" style="2"/>
    <col min="14101" max="14101" width="11.85546875" style="2" bestFit="1" customWidth="1"/>
    <col min="14102" max="14336" width="9.140625" style="2"/>
    <col min="14337" max="14337" width="25" style="2" customWidth="1"/>
    <col min="14338" max="14338" width="65.140625" style="2" customWidth="1"/>
    <col min="14339" max="14340" width="0" style="2" hidden="1" customWidth="1"/>
    <col min="14341" max="14341" width="12.28515625" style="2" customWidth="1"/>
    <col min="14342" max="14342" width="0" style="2" hidden="1" customWidth="1"/>
    <col min="14343" max="14343" width="12" style="2" customWidth="1"/>
    <col min="14344" max="14346" width="0" style="2" hidden="1" customWidth="1"/>
    <col min="14347" max="14348" width="12.28515625" style="2" customWidth="1"/>
    <col min="14349" max="14349" width="35" style="2" bestFit="1" customWidth="1"/>
    <col min="14350" max="14350" width="9.7109375" style="2" bestFit="1" customWidth="1"/>
    <col min="14351" max="14351" width="13.7109375" style="2" customWidth="1"/>
    <col min="14352" max="14352" width="15.7109375" style="2" customWidth="1"/>
    <col min="14353" max="14353" width="9.140625" style="2" customWidth="1"/>
    <col min="14354" max="14354" width="17.28515625" style="2" customWidth="1"/>
    <col min="14355" max="14355" width="11.85546875" style="2" bestFit="1" customWidth="1"/>
    <col min="14356" max="14356" width="9.140625" style="2"/>
    <col min="14357" max="14357" width="11.85546875" style="2" bestFit="1" customWidth="1"/>
    <col min="14358" max="14592" width="9.140625" style="2"/>
    <col min="14593" max="14593" width="25" style="2" customWidth="1"/>
    <col min="14594" max="14594" width="65.140625" style="2" customWidth="1"/>
    <col min="14595" max="14596" width="0" style="2" hidden="1" customWidth="1"/>
    <col min="14597" max="14597" width="12.28515625" style="2" customWidth="1"/>
    <col min="14598" max="14598" width="0" style="2" hidden="1" customWidth="1"/>
    <col min="14599" max="14599" width="12" style="2" customWidth="1"/>
    <col min="14600" max="14602" width="0" style="2" hidden="1" customWidth="1"/>
    <col min="14603" max="14604" width="12.28515625" style="2" customWidth="1"/>
    <col min="14605" max="14605" width="35" style="2" bestFit="1" customWidth="1"/>
    <col min="14606" max="14606" width="9.7109375" style="2" bestFit="1" customWidth="1"/>
    <col min="14607" max="14607" width="13.7109375" style="2" customWidth="1"/>
    <col min="14608" max="14608" width="15.7109375" style="2" customWidth="1"/>
    <col min="14609" max="14609" width="9.140625" style="2" customWidth="1"/>
    <col min="14610" max="14610" width="17.28515625" style="2" customWidth="1"/>
    <col min="14611" max="14611" width="11.85546875" style="2" bestFit="1" customWidth="1"/>
    <col min="14612" max="14612" width="9.140625" style="2"/>
    <col min="14613" max="14613" width="11.85546875" style="2" bestFit="1" customWidth="1"/>
    <col min="14614" max="14848" width="9.140625" style="2"/>
    <col min="14849" max="14849" width="25" style="2" customWidth="1"/>
    <col min="14850" max="14850" width="65.140625" style="2" customWidth="1"/>
    <col min="14851" max="14852" width="0" style="2" hidden="1" customWidth="1"/>
    <col min="14853" max="14853" width="12.28515625" style="2" customWidth="1"/>
    <col min="14854" max="14854" width="0" style="2" hidden="1" customWidth="1"/>
    <col min="14855" max="14855" width="12" style="2" customWidth="1"/>
    <col min="14856" max="14858" width="0" style="2" hidden="1" customWidth="1"/>
    <col min="14859" max="14860" width="12.28515625" style="2" customWidth="1"/>
    <col min="14861" max="14861" width="35" style="2" bestFit="1" customWidth="1"/>
    <col min="14862" max="14862" width="9.7109375" style="2" bestFit="1" customWidth="1"/>
    <col min="14863" max="14863" width="13.7109375" style="2" customWidth="1"/>
    <col min="14864" max="14864" width="15.7109375" style="2" customWidth="1"/>
    <col min="14865" max="14865" width="9.140625" style="2" customWidth="1"/>
    <col min="14866" max="14866" width="17.28515625" style="2" customWidth="1"/>
    <col min="14867" max="14867" width="11.85546875" style="2" bestFit="1" customWidth="1"/>
    <col min="14868" max="14868" width="9.140625" style="2"/>
    <col min="14869" max="14869" width="11.85546875" style="2" bestFit="1" customWidth="1"/>
    <col min="14870" max="15104" width="9.140625" style="2"/>
    <col min="15105" max="15105" width="25" style="2" customWidth="1"/>
    <col min="15106" max="15106" width="65.140625" style="2" customWidth="1"/>
    <col min="15107" max="15108" width="0" style="2" hidden="1" customWidth="1"/>
    <col min="15109" max="15109" width="12.28515625" style="2" customWidth="1"/>
    <col min="15110" max="15110" width="0" style="2" hidden="1" customWidth="1"/>
    <col min="15111" max="15111" width="12" style="2" customWidth="1"/>
    <col min="15112" max="15114" width="0" style="2" hidden="1" customWidth="1"/>
    <col min="15115" max="15116" width="12.28515625" style="2" customWidth="1"/>
    <col min="15117" max="15117" width="35" style="2" bestFit="1" customWidth="1"/>
    <col min="15118" max="15118" width="9.7109375" style="2" bestFit="1" customWidth="1"/>
    <col min="15119" max="15119" width="13.7109375" style="2" customWidth="1"/>
    <col min="15120" max="15120" width="15.7109375" style="2" customWidth="1"/>
    <col min="15121" max="15121" width="9.140625" style="2" customWidth="1"/>
    <col min="15122" max="15122" width="17.28515625" style="2" customWidth="1"/>
    <col min="15123" max="15123" width="11.85546875" style="2" bestFit="1" customWidth="1"/>
    <col min="15124" max="15124" width="9.140625" style="2"/>
    <col min="15125" max="15125" width="11.85546875" style="2" bestFit="1" customWidth="1"/>
    <col min="15126" max="15360" width="9.140625" style="2"/>
    <col min="15361" max="15361" width="25" style="2" customWidth="1"/>
    <col min="15362" max="15362" width="65.140625" style="2" customWidth="1"/>
    <col min="15363" max="15364" width="0" style="2" hidden="1" customWidth="1"/>
    <col min="15365" max="15365" width="12.28515625" style="2" customWidth="1"/>
    <col min="15366" max="15366" width="0" style="2" hidden="1" customWidth="1"/>
    <col min="15367" max="15367" width="12" style="2" customWidth="1"/>
    <col min="15368" max="15370" width="0" style="2" hidden="1" customWidth="1"/>
    <col min="15371" max="15372" width="12.28515625" style="2" customWidth="1"/>
    <col min="15373" max="15373" width="35" style="2" bestFit="1" customWidth="1"/>
    <col min="15374" max="15374" width="9.7109375" style="2" bestFit="1" customWidth="1"/>
    <col min="15375" max="15375" width="13.7109375" style="2" customWidth="1"/>
    <col min="15376" max="15376" width="15.7109375" style="2" customWidth="1"/>
    <col min="15377" max="15377" width="9.140625" style="2" customWidth="1"/>
    <col min="15378" max="15378" width="17.28515625" style="2" customWidth="1"/>
    <col min="15379" max="15379" width="11.85546875" style="2" bestFit="1" customWidth="1"/>
    <col min="15380" max="15380" width="9.140625" style="2"/>
    <col min="15381" max="15381" width="11.85546875" style="2" bestFit="1" customWidth="1"/>
    <col min="15382" max="15616" width="9.140625" style="2"/>
    <col min="15617" max="15617" width="25" style="2" customWidth="1"/>
    <col min="15618" max="15618" width="65.140625" style="2" customWidth="1"/>
    <col min="15619" max="15620" width="0" style="2" hidden="1" customWidth="1"/>
    <col min="15621" max="15621" width="12.28515625" style="2" customWidth="1"/>
    <col min="15622" max="15622" width="0" style="2" hidden="1" customWidth="1"/>
    <col min="15623" max="15623" width="12" style="2" customWidth="1"/>
    <col min="15624" max="15626" width="0" style="2" hidden="1" customWidth="1"/>
    <col min="15627" max="15628" width="12.28515625" style="2" customWidth="1"/>
    <col min="15629" max="15629" width="35" style="2" bestFit="1" customWidth="1"/>
    <col min="15630" max="15630" width="9.7109375" style="2" bestFit="1" customWidth="1"/>
    <col min="15631" max="15631" width="13.7109375" style="2" customWidth="1"/>
    <col min="15632" max="15632" width="15.7109375" style="2" customWidth="1"/>
    <col min="15633" max="15633" width="9.140625" style="2" customWidth="1"/>
    <col min="15634" max="15634" width="17.28515625" style="2" customWidth="1"/>
    <col min="15635" max="15635" width="11.85546875" style="2" bestFit="1" customWidth="1"/>
    <col min="15636" max="15636" width="9.140625" style="2"/>
    <col min="15637" max="15637" width="11.85546875" style="2" bestFit="1" customWidth="1"/>
    <col min="15638" max="15872" width="9.140625" style="2"/>
    <col min="15873" max="15873" width="25" style="2" customWidth="1"/>
    <col min="15874" max="15874" width="65.140625" style="2" customWidth="1"/>
    <col min="15875" max="15876" width="0" style="2" hidden="1" customWidth="1"/>
    <col min="15877" max="15877" width="12.28515625" style="2" customWidth="1"/>
    <col min="15878" max="15878" width="0" style="2" hidden="1" customWidth="1"/>
    <col min="15879" max="15879" width="12" style="2" customWidth="1"/>
    <col min="15880" max="15882" width="0" style="2" hidden="1" customWidth="1"/>
    <col min="15883" max="15884" width="12.28515625" style="2" customWidth="1"/>
    <col min="15885" max="15885" width="35" style="2" bestFit="1" customWidth="1"/>
    <col min="15886" max="15886" width="9.7109375" style="2" bestFit="1" customWidth="1"/>
    <col min="15887" max="15887" width="13.7109375" style="2" customWidth="1"/>
    <col min="15888" max="15888" width="15.7109375" style="2" customWidth="1"/>
    <col min="15889" max="15889" width="9.140625" style="2" customWidth="1"/>
    <col min="15890" max="15890" width="17.28515625" style="2" customWidth="1"/>
    <col min="15891" max="15891" width="11.85546875" style="2" bestFit="1" customWidth="1"/>
    <col min="15892" max="15892" width="9.140625" style="2"/>
    <col min="15893" max="15893" width="11.85546875" style="2" bestFit="1" customWidth="1"/>
    <col min="15894" max="16128" width="9.140625" style="2"/>
    <col min="16129" max="16129" width="25" style="2" customWidth="1"/>
    <col min="16130" max="16130" width="65.140625" style="2" customWidth="1"/>
    <col min="16131" max="16132" width="0" style="2" hidden="1" customWidth="1"/>
    <col min="16133" max="16133" width="12.28515625" style="2" customWidth="1"/>
    <col min="16134" max="16134" width="0" style="2" hidden="1" customWidth="1"/>
    <col min="16135" max="16135" width="12" style="2" customWidth="1"/>
    <col min="16136" max="16138" width="0" style="2" hidden="1" customWidth="1"/>
    <col min="16139" max="16140" width="12.28515625" style="2" customWidth="1"/>
    <col min="16141" max="16141" width="35" style="2" bestFit="1" customWidth="1"/>
    <col min="16142" max="16142" width="9.7109375" style="2" bestFit="1" customWidth="1"/>
    <col min="16143" max="16143" width="13.7109375" style="2" customWidth="1"/>
    <col min="16144" max="16144" width="15.7109375" style="2" customWidth="1"/>
    <col min="16145" max="16145" width="9.140625" style="2" customWidth="1"/>
    <col min="16146" max="16146" width="17.28515625" style="2" customWidth="1"/>
    <col min="16147" max="16147" width="11.85546875" style="2" bestFit="1" customWidth="1"/>
    <col min="16148" max="16148" width="9.140625" style="2"/>
    <col min="16149" max="16149" width="11.85546875" style="2" bestFit="1" customWidth="1"/>
    <col min="16150" max="16384" width="9.140625" style="2"/>
  </cols>
  <sheetData>
    <row r="1" spans="1:20" ht="12.75" customHeight="1" x14ac:dyDescent="0.2">
      <c r="A1" s="65" t="s">
        <v>77</v>
      </c>
      <c r="B1" s="65"/>
      <c r="C1" s="65"/>
      <c r="D1" s="65"/>
      <c r="E1" s="65"/>
    </row>
    <row r="2" spans="1:20" x14ac:dyDescent="0.2">
      <c r="A2" s="3"/>
      <c r="B2" s="66" t="s">
        <v>78</v>
      </c>
      <c r="C2" s="66"/>
      <c r="D2" s="66"/>
      <c r="E2" s="66"/>
    </row>
    <row r="3" spans="1:20" ht="25.5" x14ac:dyDescent="0.2">
      <c r="A3" s="87" t="s">
        <v>79</v>
      </c>
      <c r="B3" s="88"/>
      <c r="C3" s="89"/>
      <c r="D3" s="93" t="s">
        <v>0</v>
      </c>
      <c r="E3" s="93"/>
      <c r="F3" s="93" t="s">
        <v>1</v>
      </c>
      <c r="G3" s="93"/>
      <c r="H3" s="4"/>
      <c r="I3" s="4"/>
      <c r="J3" s="93" t="s">
        <v>2</v>
      </c>
      <c r="K3" s="93"/>
      <c r="L3" s="5" t="s">
        <v>80</v>
      </c>
    </row>
    <row r="4" spans="1:20" x14ac:dyDescent="0.2">
      <c r="A4" s="90"/>
      <c r="B4" s="91"/>
      <c r="C4" s="92"/>
      <c r="D4" s="6" t="s">
        <v>3</v>
      </c>
      <c r="E4" s="6" t="s">
        <v>4</v>
      </c>
      <c r="F4" s="6" t="s">
        <v>3</v>
      </c>
      <c r="G4" s="6" t="s">
        <v>4</v>
      </c>
      <c r="H4" s="6" t="s">
        <v>81</v>
      </c>
      <c r="I4" s="6" t="s">
        <v>82</v>
      </c>
      <c r="J4" s="6" t="s">
        <v>3</v>
      </c>
      <c r="K4" s="6" t="s">
        <v>4</v>
      </c>
      <c r="L4" s="5"/>
    </row>
    <row r="5" spans="1:20" s="15" customFormat="1" ht="12" customHeight="1" outlineLevel="2" x14ac:dyDescent="0.2">
      <c r="A5" s="98" t="s">
        <v>83</v>
      </c>
      <c r="B5" s="98"/>
      <c r="C5" s="7" t="s">
        <v>84</v>
      </c>
      <c r="D5" s="8"/>
      <c r="E5" s="9"/>
      <c r="F5" s="10"/>
      <c r="G5" s="11">
        <v>15155.21</v>
      </c>
      <c r="H5" s="12">
        <v>15155.21</v>
      </c>
      <c r="I5" s="13">
        <f t="shared" ref="I5:I68" si="0">G5-H5</f>
        <v>0</v>
      </c>
      <c r="J5" s="10"/>
      <c r="K5" s="14">
        <f t="shared" ref="K5:K68" si="1">G5-E5</f>
        <v>15155.21</v>
      </c>
      <c r="L5" s="14">
        <f>H5-E5</f>
        <v>15155.21</v>
      </c>
      <c r="P5" s="2"/>
    </row>
    <row r="6" spans="1:20" s="15" customFormat="1" ht="12" customHeight="1" outlineLevel="2" x14ac:dyDescent="0.2">
      <c r="A6" s="98" t="s">
        <v>85</v>
      </c>
      <c r="B6" s="98"/>
      <c r="C6" s="7" t="s">
        <v>84</v>
      </c>
      <c r="D6" s="8"/>
      <c r="E6" s="9"/>
      <c r="F6" s="10"/>
      <c r="G6" s="11">
        <v>1505.99</v>
      </c>
      <c r="H6" s="12">
        <v>1505.99</v>
      </c>
      <c r="I6" s="13">
        <f t="shared" si="0"/>
        <v>0</v>
      </c>
      <c r="J6" s="10"/>
      <c r="K6" s="14">
        <f t="shared" si="1"/>
        <v>1505.99</v>
      </c>
      <c r="L6" s="14">
        <f t="shared" ref="L6:L69" si="2">H6-E6</f>
        <v>1505.99</v>
      </c>
      <c r="P6" s="2"/>
    </row>
    <row r="7" spans="1:20" s="15" customFormat="1" ht="12" customHeight="1" outlineLevel="2" x14ac:dyDescent="0.2">
      <c r="A7" s="98" t="s">
        <v>7</v>
      </c>
      <c r="B7" s="98"/>
      <c r="C7" s="7" t="s">
        <v>86</v>
      </c>
      <c r="D7" s="16"/>
      <c r="E7" s="10">
        <v>746048</v>
      </c>
      <c r="F7" s="10"/>
      <c r="G7" s="10"/>
      <c r="H7" s="12"/>
      <c r="I7" s="13">
        <f t="shared" si="0"/>
        <v>0</v>
      </c>
      <c r="J7" s="10"/>
      <c r="K7" s="14">
        <f t="shared" si="1"/>
        <v>-746048</v>
      </c>
      <c r="L7" s="14">
        <f t="shared" si="2"/>
        <v>-746048</v>
      </c>
      <c r="P7" s="2"/>
    </row>
    <row r="8" spans="1:20" s="15" customFormat="1" ht="12" customHeight="1" outlineLevel="2" x14ac:dyDescent="0.2">
      <c r="A8" s="98" t="s">
        <v>87</v>
      </c>
      <c r="B8" s="98"/>
      <c r="C8" s="7" t="s">
        <v>84</v>
      </c>
      <c r="D8" s="8"/>
      <c r="E8" s="9"/>
      <c r="F8" s="10"/>
      <c r="G8" s="11">
        <v>10161.530000000001</v>
      </c>
      <c r="H8" s="12">
        <v>10161.530000000001</v>
      </c>
      <c r="I8" s="13">
        <f t="shared" si="0"/>
        <v>0</v>
      </c>
      <c r="J8" s="10"/>
      <c r="K8" s="14">
        <f t="shared" si="1"/>
        <v>10161.530000000001</v>
      </c>
      <c r="L8" s="14">
        <f t="shared" si="2"/>
        <v>10161.530000000001</v>
      </c>
      <c r="P8" s="2"/>
    </row>
    <row r="9" spans="1:20" s="15" customFormat="1" ht="12" customHeight="1" outlineLevel="2" x14ac:dyDescent="0.2">
      <c r="A9" s="98" t="s">
        <v>88</v>
      </c>
      <c r="B9" s="98"/>
      <c r="C9" s="7"/>
      <c r="D9" s="8"/>
      <c r="E9" s="9"/>
      <c r="F9" s="10"/>
      <c r="G9" s="11">
        <v>3522.94</v>
      </c>
      <c r="H9" s="17"/>
      <c r="I9" s="13"/>
      <c r="J9" s="10"/>
      <c r="K9" s="14">
        <f t="shared" si="1"/>
        <v>3522.94</v>
      </c>
      <c r="L9" s="14"/>
      <c r="P9" s="2"/>
    </row>
    <row r="10" spans="1:20" s="15" customFormat="1" ht="12" customHeight="1" outlineLevel="2" x14ac:dyDescent="0.2">
      <c r="A10" s="98" t="s">
        <v>89</v>
      </c>
      <c r="B10" s="98"/>
      <c r="C10" s="7"/>
      <c r="D10" s="8"/>
      <c r="E10" s="9"/>
      <c r="F10" s="10"/>
      <c r="G10" s="11">
        <v>2562.75</v>
      </c>
      <c r="H10" s="18"/>
      <c r="I10" s="13">
        <f t="shared" si="0"/>
        <v>2562.75</v>
      </c>
      <c r="J10" s="10"/>
      <c r="K10" s="14">
        <f t="shared" si="1"/>
        <v>2562.75</v>
      </c>
      <c r="L10" s="14">
        <f t="shared" si="2"/>
        <v>0</v>
      </c>
      <c r="M10" s="94"/>
      <c r="N10" s="95"/>
      <c r="P10" s="2"/>
    </row>
    <row r="11" spans="1:20" s="15" customFormat="1" ht="12" customHeight="1" outlineLevel="2" thickBot="1" x14ac:dyDescent="0.25">
      <c r="A11" s="98" t="s">
        <v>90</v>
      </c>
      <c r="B11" s="98"/>
      <c r="C11" s="7"/>
      <c r="D11" s="8"/>
      <c r="E11" s="9"/>
      <c r="F11" s="10"/>
      <c r="G11" s="11">
        <v>32689.82</v>
      </c>
      <c r="H11" s="18"/>
      <c r="I11" s="13">
        <f t="shared" si="0"/>
        <v>32689.82</v>
      </c>
      <c r="J11" s="10"/>
      <c r="K11" s="14">
        <f t="shared" si="1"/>
        <v>32689.82</v>
      </c>
      <c r="L11" s="14">
        <f t="shared" si="2"/>
        <v>0</v>
      </c>
      <c r="M11" s="96"/>
      <c r="N11" s="97"/>
      <c r="P11" s="2"/>
    </row>
    <row r="12" spans="1:20" s="15" customFormat="1" ht="12" customHeight="1" outlineLevel="2" x14ac:dyDescent="0.2">
      <c r="A12" s="98" t="s">
        <v>91</v>
      </c>
      <c r="B12" s="98"/>
      <c r="C12" s="7"/>
      <c r="D12" s="8"/>
      <c r="E12" s="9"/>
      <c r="F12" s="10"/>
      <c r="G12" s="19">
        <v>1914.02</v>
      </c>
      <c r="H12" s="18"/>
      <c r="I12" s="13">
        <f t="shared" si="0"/>
        <v>1914.02</v>
      </c>
      <c r="J12" s="10"/>
      <c r="K12" s="14">
        <f t="shared" si="1"/>
        <v>1914.02</v>
      </c>
      <c r="L12" s="14">
        <f t="shared" si="2"/>
        <v>0</v>
      </c>
      <c r="P12" s="2"/>
    </row>
    <row r="13" spans="1:20" s="15" customFormat="1" ht="12" customHeight="1" outlineLevel="2" x14ac:dyDescent="0.2">
      <c r="A13" s="98" t="s">
        <v>92</v>
      </c>
      <c r="B13" s="98"/>
      <c r="C13" s="7" t="s">
        <v>84</v>
      </c>
      <c r="D13" s="8"/>
      <c r="E13" s="9"/>
      <c r="F13" s="10"/>
      <c r="G13" s="10">
        <v>2606.96</v>
      </c>
      <c r="H13" s="12">
        <v>2606.96</v>
      </c>
      <c r="I13" s="13">
        <f t="shared" si="0"/>
        <v>0</v>
      </c>
      <c r="J13" s="10"/>
      <c r="K13" s="14">
        <f t="shared" si="1"/>
        <v>2606.96</v>
      </c>
      <c r="L13" s="14">
        <f t="shared" si="2"/>
        <v>2606.96</v>
      </c>
      <c r="P13" s="2"/>
    </row>
    <row r="14" spans="1:20" s="15" customFormat="1" ht="12" customHeight="1" outlineLevel="2" x14ac:dyDescent="0.2">
      <c r="A14" s="98" t="s">
        <v>93</v>
      </c>
      <c r="B14" s="98"/>
      <c r="C14" s="7" t="s">
        <v>84</v>
      </c>
      <c r="D14" s="8"/>
      <c r="E14" s="9"/>
      <c r="F14" s="10"/>
      <c r="G14" s="10">
        <v>428.22</v>
      </c>
      <c r="H14" s="12">
        <v>428.22</v>
      </c>
      <c r="I14" s="13">
        <f t="shared" si="0"/>
        <v>0</v>
      </c>
      <c r="J14" s="10"/>
      <c r="K14" s="14">
        <f t="shared" si="1"/>
        <v>428.22</v>
      </c>
      <c r="L14" s="14">
        <f t="shared" si="2"/>
        <v>428.22</v>
      </c>
      <c r="N14" s="98" t="s">
        <v>94</v>
      </c>
      <c r="O14" s="98"/>
      <c r="P14" s="7"/>
      <c r="Q14" s="8"/>
      <c r="R14" s="9"/>
      <c r="S14" s="10"/>
      <c r="T14" s="20">
        <v>6451.06</v>
      </c>
    </row>
    <row r="15" spans="1:20" s="15" customFormat="1" ht="12" customHeight="1" outlineLevel="2" x14ac:dyDescent="0.2">
      <c r="A15" s="98" t="s">
        <v>95</v>
      </c>
      <c r="B15" s="98"/>
      <c r="C15" s="7" t="s">
        <v>84</v>
      </c>
      <c r="D15" s="8"/>
      <c r="E15" s="9"/>
      <c r="F15" s="10"/>
      <c r="G15" s="10">
        <v>308.73</v>
      </c>
      <c r="H15" s="12">
        <v>308.73</v>
      </c>
      <c r="I15" s="13">
        <f t="shared" si="0"/>
        <v>0</v>
      </c>
      <c r="J15" s="10"/>
      <c r="K15" s="14">
        <f t="shared" si="1"/>
        <v>308.73</v>
      </c>
      <c r="L15" s="14">
        <f t="shared" si="2"/>
        <v>308.73</v>
      </c>
      <c r="N15" s="98" t="s">
        <v>96</v>
      </c>
      <c r="O15" s="98"/>
      <c r="P15" s="7"/>
      <c r="Q15" s="8"/>
      <c r="R15" s="9"/>
      <c r="S15" s="10"/>
      <c r="T15" s="21">
        <v>6264.62</v>
      </c>
    </row>
    <row r="16" spans="1:20" s="15" customFormat="1" ht="12" customHeight="1" outlineLevel="2" x14ac:dyDescent="0.2">
      <c r="A16" s="98" t="s">
        <v>97</v>
      </c>
      <c r="B16" s="98"/>
      <c r="C16" s="7" t="s">
        <v>84</v>
      </c>
      <c r="D16" s="8"/>
      <c r="E16" s="9"/>
      <c r="F16" s="10"/>
      <c r="G16" s="10">
        <v>3826</v>
      </c>
      <c r="H16" s="12">
        <v>3826</v>
      </c>
      <c r="I16" s="13">
        <f t="shared" si="0"/>
        <v>0</v>
      </c>
      <c r="J16" s="10"/>
      <c r="K16" s="14">
        <f t="shared" si="1"/>
        <v>3826</v>
      </c>
      <c r="L16" s="14">
        <f t="shared" si="2"/>
        <v>3826</v>
      </c>
      <c r="N16" s="98" t="s">
        <v>98</v>
      </c>
      <c r="O16" s="98"/>
      <c r="P16" s="7"/>
      <c r="Q16" s="8"/>
      <c r="R16" s="9"/>
      <c r="S16" s="10"/>
      <c r="T16" s="21">
        <v>6264.62</v>
      </c>
    </row>
    <row r="17" spans="1:20" s="15" customFormat="1" ht="12" customHeight="1" outlineLevel="2" x14ac:dyDescent="0.2">
      <c r="A17" s="98" t="s">
        <v>99</v>
      </c>
      <c r="B17" s="98"/>
      <c r="C17" s="7" t="s">
        <v>84</v>
      </c>
      <c r="D17" s="8"/>
      <c r="E17" s="9"/>
      <c r="F17" s="10"/>
      <c r="G17" s="10">
        <v>6287.3</v>
      </c>
      <c r="H17" s="12">
        <v>6287.3</v>
      </c>
      <c r="I17" s="13">
        <f t="shared" si="0"/>
        <v>0</v>
      </c>
      <c r="J17" s="10"/>
      <c r="K17" s="14">
        <f t="shared" si="1"/>
        <v>6287.3</v>
      </c>
      <c r="L17" s="14">
        <f t="shared" si="2"/>
        <v>6287.3</v>
      </c>
      <c r="N17" s="98" t="s">
        <v>100</v>
      </c>
      <c r="O17" s="98"/>
      <c r="P17" s="7"/>
      <c r="Q17" s="8"/>
      <c r="R17" s="9"/>
      <c r="S17" s="10"/>
      <c r="T17" s="21">
        <v>6499.44</v>
      </c>
    </row>
    <row r="18" spans="1:20" s="15" customFormat="1" ht="12" customHeight="1" outlineLevel="2" x14ac:dyDescent="0.2">
      <c r="A18" s="98" t="s">
        <v>101</v>
      </c>
      <c r="B18" s="98"/>
      <c r="C18" s="7" t="s">
        <v>84</v>
      </c>
      <c r="D18" s="8"/>
      <c r="E18" s="9"/>
      <c r="F18" s="10"/>
      <c r="G18" s="10">
        <v>4354.3599999999997</v>
      </c>
      <c r="H18" s="12">
        <v>4354.3599999999997</v>
      </c>
      <c r="I18" s="13">
        <f t="shared" si="0"/>
        <v>0</v>
      </c>
      <c r="J18" s="10"/>
      <c r="K18" s="14">
        <f t="shared" si="1"/>
        <v>4354.3599999999997</v>
      </c>
      <c r="L18" s="14">
        <f t="shared" si="2"/>
        <v>4354.3599999999997</v>
      </c>
      <c r="P18" s="2"/>
    </row>
    <row r="19" spans="1:20" s="15" customFormat="1" ht="12" customHeight="1" outlineLevel="2" x14ac:dyDescent="0.2">
      <c r="A19" s="98" t="s">
        <v>102</v>
      </c>
      <c r="B19" s="98"/>
      <c r="C19" s="7" t="s">
        <v>84</v>
      </c>
      <c r="D19" s="8"/>
      <c r="E19" s="9"/>
      <c r="F19" s="10"/>
      <c r="G19" s="10">
        <v>2055.54</v>
      </c>
      <c r="H19" s="12">
        <v>2055.54</v>
      </c>
      <c r="I19" s="13">
        <f t="shared" si="0"/>
        <v>0</v>
      </c>
      <c r="J19" s="10"/>
      <c r="K19" s="14">
        <f t="shared" si="1"/>
        <v>2055.54</v>
      </c>
      <c r="L19" s="14">
        <f t="shared" si="2"/>
        <v>2055.54</v>
      </c>
      <c r="P19" s="2"/>
    </row>
    <row r="20" spans="1:20" s="15" customFormat="1" ht="12" customHeight="1" outlineLevel="2" x14ac:dyDescent="0.2">
      <c r="A20" s="98" t="s">
        <v>103</v>
      </c>
      <c r="B20" s="98"/>
      <c r="C20" s="7" t="s">
        <v>86</v>
      </c>
      <c r="D20" s="8"/>
      <c r="E20" s="9"/>
      <c r="F20" s="10"/>
      <c r="G20" s="10">
        <v>38.29</v>
      </c>
      <c r="H20" s="12">
        <v>38.29</v>
      </c>
      <c r="I20" s="13">
        <f t="shared" si="0"/>
        <v>0</v>
      </c>
      <c r="J20" s="10"/>
      <c r="K20" s="14">
        <f t="shared" si="1"/>
        <v>38.29</v>
      </c>
      <c r="L20" s="14">
        <f t="shared" si="2"/>
        <v>38.29</v>
      </c>
      <c r="P20" s="2"/>
    </row>
    <row r="21" spans="1:20" s="15" customFormat="1" ht="12" customHeight="1" outlineLevel="2" x14ac:dyDescent="0.2">
      <c r="A21" s="98" t="s">
        <v>104</v>
      </c>
      <c r="B21" s="98"/>
      <c r="C21" s="7" t="s">
        <v>86</v>
      </c>
      <c r="D21" s="8"/>
      <c r="E21" s="9"/>
      <c r="F21" s="10"/>
      <c r="G21" s="10">
        <v>270.60000000000002</v>
      </c>
      <c r="H21" s="12">
        <v>270.60000000000002</v>
      </c>
      <c r="I21" s="13">
        <f t="shared" si="0"/>
        <v>0</v>
      </c>
      <c r="J21" s="10"/>
      <c r="K21" s="14">
        <f t="shared" si="1"/>
        <v>270.60000000000002</v>
      </c>
      <c r="L21" s="14">
        <f t="shared" si="2"/>
        <v>270.60000000000002</v>
      </c>
      <c r="P21" s="2"/>
    </row>
    <row r="22" spans="1:20" s="15" customFormat="1" ht="12" customHeight="1" outlineLevel="2" x14ac:dyDescent="0.2">
      <c r="A22" s="98" t="s">
        <v>105</v>
      </c>
      <c r="B22" s="98"/>
      <c r="C22" s="7" t="s">
        <v>84</v>
      </c>
      <c r="D22" s="8"/>
      <c r="E22" s="9"/>
      <c r="F22" s="10"/>
      <c r="G22" s="10">
        <v>2641.68</v>
      </c>
      <c r="H22" s="12">
        <v>2641.68</v>
      </c>
      <c r="I22" s="13">
        <f t="shared" si="0"/>
        <v>0</v>
      </c>
      <c r="J22" s="10"/>
      <c r="K22" s="14">
        <f t="shared" si="1"/>
        <v>2641.68</v>
      </c>
      <c r="L22" s="14">
        <f t="shared" si="2"/>
        <v>2641.68</v>
      </c>
      <c r="P22" s="2"/>
    </row>
    <row r="23" spans="1:20" s="15" customFormat="1" ht="12" customHeight="1" outlineLevel="2" x14ac:dyDescent="0.2">
      <c r="A23" s="98" t="s">
        <v>106</v>
      </c>
      <c r="B23" s="98"/>
      <c r="C23" s="7" t="s">
        <v>107</v>
      </c>
      <c r="D23" s="8"/>
      <c r="E23" s="9"/>
      <c r="F23" s="10"/>
      <c r="G23" s="10">
        <v>40.549999999999997</v>
      </c>
      <c r="H23" s="12">
        <v>40.549999999999997</v>
      </c>
      <c r="I23" s="13">
        <f t="shared" si="0"/>
        <v>0</v>
      </c>
      <c r="J23" s="10"/>
      <c r="K23" s="14">
        <f t="shared" si="1"/>
        <v>40.549999999999997</v>
      </c>
      <c r="L23" s="14">
        <f t="shared" si="2"/>
        <v>40.549999999999997</v>
      </c>
      <c r="P23" s="2"/>
    </row>
    <row r="24" spans="1:20" s="15" customFormat="1" ht="12" customHeight="1" outlineLevel="2" x14ac:dyDescent="0.2">
      <c r="A24" s="98" t="s">
        <v>108</v>
      </c>
      <c r="B24" s="98"/>
      <c r="C24" s="7" t="s">
        <v>84</v>
      </c>
      <c r="D24" s="8"/>
      <c r="E24" s="9"/>
      <c r="F24" s="10"/>
      <c r="G24" s="10">
        <v>37.86</v>
      </c>
      <c r="H24" s="12">
        <v>37.86</v>
      </c>
      <c r="I24" s="13">
        <f t="shared" si="0"/>
        <v>0</v>
      </c>
      <c r="J24" s="10"/>
      <c r="K24" s="14">
        <f t="shared" si="1"/>
        <v>37.86</v>
      </c>
      <c r="L24" s="14">
        <f t="shared" si="2"/>
        <v>37.86</v>
      </c>
      <c r="P24" s="2"/>
    </row>
    <row r="25" spans="1:20" s="15" customFormat="1" outlineLevel="2" x14ac:dyDescent="0.2">
      <c r="A25" s="98" t="s">
        <v>109</v>
      </c>
      <c r="B25" s="98"/>
      <c r="C25" s="7" t="s">
        <v>84</v>
      </c>
      <c r="D25" s="8"/>
      <c r="E25" s="9"/>
      <c r="F25" s="10"/>
      <c r="G25" s="10">
        <v>467.02</v>
      </c>
      <c r="H25" s="12">
        <v>467.02</v>
      </c>
      <c r="I25" s="13">
        <f t="shared" si="0"/>
        <v>0</v>
      </c>
      <c r="J25" s="10"/>
      <c r="K25" s="14">
        <f t="shared" si="1"/>
        <v>467.02</v>
      </c>
      <c r="L25" s="14">
        <f t="shared" si="2"/>
        <v>467.02</v>
      </c>
      <c r="P25" s="2"/>
    </row>
    <row r="26" spans="1:20" s="15" customFormat="1" ht="12" customHeight="1" outlineLevel="2" x14ac:dyDescent="0.2">
      <c r="A26" s="98" t="s">
        <v>110</v>
      </c>
      <c r="B26" s="98"/>
      <c r="C26" s="7" t="s">
        <v>84</v>
      </c>
      <c r="D26" s="8"/>
      <c r="E26" s="9"/>
      <c r="F26" s="10"/>
      <c r="G26" s="10">
        <v>590.58000000000004</v>
      </c>
      <c r="H26" s="12">
        <v>590.58000000000004</v>
      </c>
      <c r="I26" s="13">
        <f t="shared" si="0"/>
        <v>0</v>
      </c>
      <c r="J26" s="10"/>
      <c r="K26" s="14">
        <f t="shared" si="1"/>
        <v>590.58000000000004</v>
      </c>
      <c r="L26" s="14">
        <f t="shared" si="2"/>
        <v>590.58000000000004</v>
      </c>
      <c r="P26" s="2"/>
    </row>
    <row r="27" spans="1:20" s="15" customFormat="1" ht="12" customHeight="1" outlineLevel="2" x14ac:dyDescent="0.2">
      <c r="A27" s="98" t="s">
        <v>111</v>
      </c>
      <c r="B27" s="98"/>
      <c r="C27" s="7" t="s">
        <v>84</v>
      </c>
      <c r="D27" s="8"/>
      <c r="E27" s="9"/>
      <c r="F27" s="10"/>
      <c r="G27" s="10">
        <v>703.04</v>
      </c>
      <c r="H27" s="12">
        <v>703.04</v>
      </c>
      <c r="I27" s="13">
        <f t="shared" si="0"/>
        <v>0</v>
      </c>
      <c r="J27" s="10"/>
      <c r="K27" s="14">
        <f t="shared" si="1"/>
        <v>703.04</v>
      </c>
      <c r="L27" s="14">
        <f t="shared" si="2"/>
        <v>703.04</v>
      </c>
      <c r="P27" s="2"/>
    </row>
    <row r="28" spans="1:20" s="15" customFormat="1" ht="12" customHeight="1" outlineLevel="2" x14ac:dyDescent="0.2">
      <c r="A28" s="98" t="s">
        <v>12</v>
      </c>
      <c r="B28" s="98"/>
      <c r="C28" s="7" t="s">
        <v>84</v>
      </c>
      <c r="D28" s="8"/>
      <c r="E28" s="9"/>
      <c r="F28" s="10"/>
      <c r="G28" s="10">
        <v>1488.84</v>
      </c>
      <c r="H28" s="12">
        <v>1488.84</v>
      </c>
      <c r="I28" s="13">
        <f t="shared" si="0"/>
        <v>0</v>
      </c>
      <c r="J28" s="10"/>
      <c r="K28" s="14">
        <f t="shared" si="1"/>
        <v>1488.84</v>
      </c>
      <c r="L28" s="14">
        <f t="shared" si="2"/>
        <v>1488.84</v>
      </c>
      <c r="P28" s="2"/>
    </row>
    <row r="29" spans="1:20" s="15" customFormat="1" ht="12" customHeight="1" outlineLevel="2" x14ac:dyDescent="0.2">
      <c r="A29" s="98" t="s">
        <v>14</v>
      </c>
      <c r="B29" s="98"/>
      <c r="C29" s="7" t="s">
        <v>84</v>
      </c>
      <c r="D29" s="8"/>
      <c r="E29" s="9"/>
      <c r="F29" s="10"/>
      <c r="G29" s="10">
        <v>602</v>
      </c>
      <c r="H29" s="12">
        <v>602</v>
      </c>
      <c r="I29" s="13">
        <f t="shared" si="0"/>
        <v>0</v>
      </c>
      <c r="J29" s="10"/>
      <c r="K29" s="14">
        <f t="shared" si="1"/>
        <v>602</v>
      </c>
      <c r="L29" s="14">
        <f t="shared" si="2"/>
        <v>602</v>
      </c>
      <c r="P29" s="2"/>
    </row>
    <row r="30" spans="1:20" s="15" customFormat="1" ht="12" customHeight="1" outlineLevel="2" x14ac:dyDescent="0.2">
      <c r="A30" s="98" t="s">
        <v>112</v>
      </c>
      <c r="B30" s="98"/>
      <c r="C30" s="7" t="s">
        <v>84</v>
      </c>
      <c r="D30" s="8"/>
      <c r="E30" s="9"/>
      <c r="F30" s="10"/>
      <c r="G30" s="10">
        <v>112</v>
      </c>
      <c r="H30" s="12">
        <v>112</v>
      </c>
      <c r="I30" s="13">
        <f t="shared" si="0"/>
        <v>0</v>
      </c>
      <c r="J30" s="10"/>
      <c r="K30" s="14">
        <f t="shared" si="1"/>
        <v>112</v>
      </c>
      <c r="L30" s="14">
        <f t="shared" si="2"/>
        <v>112</v>
      </c>
      <c r="P30" s="2"/>
    </row>
    <row r="31" spans="1:20" s="15" customFormat="1" ht="12" customHeight="1" outlineLevel="2" x14ac:dyDescent="0.2">
      <c r="A31" s="98" t="s">
        <v>113</v>
      </c>
      <c r="B31" s="98"/>
      <c r="C31" s="7" t="s">
        <v>86</v>
      </c>
      <c r="D31" s="8"/>
      <c r="E31" s="9"/>
      <c r="F31" s="10"/>
      <c r="G31" s="10">
        <v>522</v>
      </c>
      <c r="H31" s="12">
        <v>522</v>
      </c>
      <c r="I31" s="13">
        <f t="shared" si="0"/>
        <v>0</v>
      </c>
      <c r="J31" s="10"/>
      <c r="K31" s="14">
        <f t="shared" si="1"/>
        <v>522</v>
      </c>
      <c r="L31" s="14">
        <f t="shared" si="2"/>
        <v>522</v>
      </c>
      <c r="P31" s="2"/>
    </row>
    <row r="32" spans="1:20" s="15" customFormat="1" ht="12" customHeight="1" outlineLevel="2" x14ac:dyDescent="0.2">
      <c r="A32" s="98" t="s">
        <v>114</v>
      </c>
      <c r="B32" s="98"/>
      <c r="C32" s="7" t="s">
        <v>84</v>
      </c>
      <c r="D32" s="8"/>
      <c r="E32" s="9"/>
      <c r="F32" s="10"/>
      <c r="G32" s="10">
        <v>790.88</v>
      </c>
      <c r="H32" s="12">
        <v>790.88</v>
      </c>
      <c r="I32" s="13">
        <f t="shared" si="0"/>
        <v>0</v>
      </c>
      <c r="J32" s="10"/>
      <c r="K32" s="14">
        <f t="shared" si="1"/>
        <v>790.88</v>
      </c>
      <c r="L32" s="14">
        <f t="shared" si="2"/>
        <v>790.88</v>
      </c>
      <c r="P32" s="2"/>
    </row>
    <row r="33" spans="1:16" s="15" customFormat="1" ht="12" customHeight="1" outlineLevel="2" x14ac:dyDescent="0.2">
      <c r="A33" s="98" t="s">
        <v>17</v>
      </c>
      <c r="B33" s="98"/>
      <c r="C33" s="7" t="s">
        <v>84</v>
      </c>
      <c r="D33" s="8"/>
      <c r="E33" s="9"/>
      <c r="F33" s="10"/>
      <c r="G33" s="10">
        <v>141</v>
      </c>
      <c r="H33" s="12">
        <v>141</v>
      </c>
      <c r="I33" s="13">
        <f t="shared" si="0"/>
        <v>0</v>
      </c>
      <c r="J33" s="10"/>
      <c r="K33" s="14">
        <f t="shared" si="1"/>
        <v>141</v>
      </c>
      <c r="L33" s="14">
        <f t="shared" si="2"/>
        <v>141</v>
      </c>
      <c r="P33" s="2"/>
    </row>
    <row r="34" spans="1:16" s="15" customFormat="1" ht="12" customHeight="1" outlineLevel="2" x14ac:dyDescent="0.2">
      <c r="A34" s="98" t="s">
        <v>115</v>
      </c>
      <c r="B34" s="98"/>
      <c r="C34" s="7" t="s">
        <v>86</v>
      </c>
      <c r="D34" s="8"/>
      <c r="E34" s="9"/>
      <c r="F34" s="10"/>
      <c r="G34" s="10">
        <v>1874.6</v>
      </c>
      <c r="H34" s="12">
        <v>1874.6</v>
      </c>
      <c r="I34" s="13">
        <f t="shared" si="0"/>
        <v>0</v>
      </c>
      <c r="J34" s="10"/>
      <c r="K34" s="14">
        <f t="shared" si="1"/>
        <v>1874.6</v>
      </c>
      <c r="L34" s="14">
        <f t="shared" si="2"/>
        <v>1874.6</v>
      </c>
      <c r="P34" s="2"/>
    </row>
    <row r="35" spans="1:16" s="15" customFormat="1" ht="12" customHeight="1" outlineLevel="2" x14ac:dyDescent="0.2">
      <c r="A35" s="98" t="s">
        <v>116</v>
      </c>
      <c r="B35" s="98"/>
      <c r="C35" s="7" t="s">
        <v>86</v>
      </c>
      <c r="D35" s="8"/>
      <c r="E35" s="9"/>
      <c r="F35" s="10"/>
      <c r="G35" s="11">
        <v>54372.24</v>
      </c>
      <c r="H35" s="12">
        <v>54372.24</v>
      </c>
      <c r="I35" s="13">
        <f t="shared" si="0"/>
        <v>0</v>
      </c>
      <c r="J35" s="10"/>
      <c r="K35" s="14">
        <f t="shared" si="1"/>
        <v>54372.24</v>
      </c>
      <c r="L35" s="14">
        <f t="shared" si="2"/>
        <v>54372.24</v>
      </c>
      <c r="M35" s="22" t="s">
        <v>117</v>
      </c>
      <c r="N35" s="23"/>
      <c r="O35" s="23"/>
      <c r="P35" s="2"/>
    </row>
    <row r="36" spans="1:16" s="15" customFormat="1" ht="12" customHeight="1" outlineLevel="2" x14ac:dyDescent="0.2">
      <c r="A36" s="98" t="s">
        <v>118</v>
      </c>
      <c r="B36" s="98"/>
      <c r="C36" s="7" t="s">
        <v>86</v>
      </c>
      <c r="D36" s="8"/>
      <c r="E36" s="9"/>
      <c r="F36" s="10"/>
      <c r="G36" s="10">
        <v>1383.96</v>
      </c>
      <c r="H36" s="12">
        <v>1362.15</v>
      </c>
      <c r="I36" s="13">
        <f t="shared" si="0"/>
        <v>21.809999999999945</v>
      </c>
      <c r="J36" s="10"/>
      <c r="K36" s="14">
        <f t="shared" si="1"/>
        <v>1383.96</v>
      </c>
      <c r="L36" s="14">
        <f t="shared" si="2"/>
        <v>1362.15</v>
      </c>
      <c r="P36" s="2"/>
    </row>
    <row r="37" spans="1:16" s="15" customFormat="1" ht="12" customHeight="1" outlineLevel="2" x14ac:dyDescent="0.2">
      <c r="A37" s="98" t="s">
        <v>119</v>
      </c>
      <c r="B37" s="98"/>
      <c r="C37" s="7" t="s">
        <v>86</v>
      </c>
      <c r="D37" s="8"/>
      <c r="E37" s="9"/>
      <c r="F37" s="10"/>
      <c r="G37" s="10">
        <v>160.32</v>
      </c>
      <c r="H37" s="12">
        <v>160.32</v>
      </c>
      <c r="I37" s="13">
        <f t="shared" si="0"/>
        <v>0</v>
      </c>
      <c r="J37" s="10"/>
      <c r="K37" s="14">
        <f t="shared" si="1"/>
        <v>160.32</v>
      </c>
      <c r="L37" s="14">
        <f t="shared" si="2"/>
        <v>160.32</v>
      </c>
      <c r="P37" s="2"/>
    </row>
    <row r="38" spans="1:16" s="15" customFormat="1" ht="12" customHeight="1" outlineLevel="2" x14ac:dyDescent="0.2">
      <c r="A38" s="98" t="s">
        <v>19</v>
      </c>
      <c r="B38" s="98"/>
      <c r="C38" s="7" t="s">
        <v>86</v>
      </c>
      <c r="D38" s="24"/>
      <c r="E38" s="10">
        <v>29952.47</v>
      </c>
      <c r="F38" s="10"/>
      <c r="G38" s="10">
        <v>29952.47</v>
      </c>
      <c r="H38" s="12">
        <v>29952.47</v>
      </c>
      <c r="I38" s="13">
        <f t="shared" si="0"/>
        <v>0</v>
      </c>
      <c r="J38" s="10"/>
      <c r="K38" s="14">
        <f t="shared" si="1"/>
        <v>0</v>
      </c>
      <c r="L38" s="14">
        <f t="shared" si="2"/>
        <v>0</v>
      </c>
      <c r="P38" s="2"/>
    </row>
    <row r="39" spans="1:16" s="15" customFormat="1" ht="12" customHeight="1" outlineLevel="2" x14ac:dyDescent="0.2">
      <c r="A39" s="98" t="s">
        <v>20</v>
      </c>
      <c r="B39" s="98"/>
      <c r="C39" s="7" t="s">
        <v>86</v>
      </c>
      <c r="D39" s="24"/>
      <c r="E39" s="10">
        <v>220634.28</v>
      </c>
      <c r="F39" s="10"/>
      <c r="G39" s="12">
        <v>216391.23</v>
      </c>
      <c r="H39" s="12">
        <v>216391.23</v>
      </c>
      <c r="I39" s="13">
        <f>G39-H39</f>
        <v>0</v>
      </c>
      <c r="J39" s="10"/>
      <c r="K39" s="14">
        <f t="shared" si="1"/>
        <v>-4243.0499999999884</v>
      </c>
      <c r="L39" s="14">
        <f t="shared" si="2"/>
        <v>-4243.0499999999884</v>
      </c>
      <c r="M39" s="15" t="s">
        <v>120</v>
      </c>
      <c r="P39" s="2"/>
    </row>
    <row r="40" spans="1:16" s="15" customFormat="1" ht="12" customHeight="1" outlineLevel="2" x14ac:dyDescent="0.2">
      <c r="A40" s="98" t="s">
        <v>21</v>
      </c>
      <c r="B40" s="98"/>
      <c r="C40" s="7" t="s">
        <v>86</v>
      </c>
      <c r="D40" s="24"/>
      <c r="E40" s="10">
        <v>66501.240000000005</v>
      </c>
      <c r="F40" s="10"/>
      <c r="G40" s="10">
        <v>65222.37</v>
      </c>
      <c r="H40" s="12">
        <v>65222.37</v>
      </c>
      <c r="I40" s="13">
        <f t="shared" si="0"/>
        <v>0</v>
      </c>
      <c r="J40" s="10"/>
      <c r="K40" s="14">
        <f t="shared" si="1"/>
        <v>-1278.8700000000026</v>
      </c>
      <c r="L40" s="14">
        <f t="shared" si="2"/>
        <v>-1278.8700000000026</v>
      </c>
      <c r="P40" s="2"/>
    </row>
    <row r="41" spans="1:16" s="15" customFormat="1" ht="12" customHeight="1" outlineLevel="2" x14ac:dyDescent="0.2">
      <c r="A41" s="98" t="s">
        <v>22</v>
      </c>
      <c r="B41" s="98"/>
      <c r="C41" s="7" t="s">
        <v>86</v>
      </c>
      <c r="D41" s="25"/>
      <c r="E41" s="10">
        <v>191.52</v>
      </c>
      <c r="F41" s="10"/>
      <c r="G41" s="10">
        <v>813.96</v>
      </c>
      <c r="H41" s="12">
        <v>813.96</v>
      </c>
      <c r="I41" s="13">
        <f t="shared" si="0"/>
        <v>0</v>
      </c>
      <c r="J41" s="10"/>
      <c r="K41" s="14">
        <f t="shared" si="1"/>
        <v>622.44000000000005</v>
      </c>
      <c r="L41" s="14">
        <f t="shared" si="2"/>
        <v>622.44000000000005</v>
      </c>
      <c r="P41" s="2"/>
    </row>
    <row r="42" spans="1:16" s="15" customFormat="1" ht="12" customHeight="1" outlineLevel="2" x14ac:dyDescent="0.2">
      <c r="A42" s="98" t="s">
        <v>23</v>
      </c>
      <c r="B42" s="98"/>
      <c r="C42" s="7" t="s">
        <v>86</v>
      </c>
      <c r="D42" s="24"/>
      <c r="E42" s="10">
        <v>1225.56</v>
      </c>
      <c r="F42" s="10"/>
      <c r="G42" s="19"/>
      <c r="H42" s="12"/>
      <c r="I42" s="13">
        <f t="shared" si="0"/>
        <v>0</v>
      </c>
      <c r="J42" s="10"/>
      <c r="K42" s="14">
        <f t="shared" si="1"/>
        <v>-1225.56</v>
      </c>
      <c r="L42" s="14">
        <f t="shared" si="2"/>
        <v>-1225.56</v>
      </c>
      <c r="M42" s="15" t="s">
        <v>121</v>
      </c>
      <c r="P42" s="2"/>
    </row>
    <row r="43" spans="1:16" s="15" customFormat="1" ht="12" customHeight="1" outlineLevel="2" x14ac:dyDescent="0.2">
      <c r="A43" s="98" t="s">
        <v>24</v>
      </c>
      <c r="B43" s="98"/>
      <c r="C43" s="7" t="s">
        <v>122</v>
      </c>
      <c r="D43" s="24"/>
      <c r="E43" s="10">
        <v>50440.72</v>
      </c>
      <c r="F43" s="10"/>
      <c r="G43" s="10">
        <v>3217.38</v>
      </c>
      <c r="H43" s="12">
        <v>3217.38</v>
      </c>
      <c r="I43" s="13">
        <f t="shared" si="0"/>
        <v>0</v>
      </c>
      <c r="J43" s="10"/>
      <c r="K43" s="14">
        <f t="shared" si="1"/>
        <v>-47223.340000000004</v>
      </c>
      <c r="L43" s="14">
        <f t="shared" si="2"/>
        <v>-47223.340000000004</v>
      </c>
      <c r="P43" s="2"/>
    </row>
    <row r="44" spans="1:16" s="15" customFormat="1" ht="12" customHeight="1" outlineLevel="2" x14ac:dyDescent="0.2">
      <c r="A44" s="98" t="s">
        <v>25</v>
      </c>
      <c r="B44" s="98"/>
      <c r="C44" s="7" t="s">
        <v>86</v>
      </c>
      <c r="D44" s="24"/>
      <c r="E44" s="10">
        <v>6384.95</v>
      </c>
      <c r="F44" s="10"/>
      <c r="G44" s="10">
        <v>6384.96</v>
      </c>
      <c r="H44" s="12">
        <v>6384.96</v>
      </c>
      <c r="I44" s="13">
        <f t="shared" si="0"/>
        <v>0</v>
      </c>
      <c r="J44" s="10"/>
      <c r="K44" s="14">
        <f t="shared" si="1"/>
        <v>1.0000000000218279E-2</v>
      </c>
      <c r="L44" s="14">
        <f t="shared" si="2"/>
        <v>1.0000000000218279E-2</v>
      </c>
      <c r="P44" s="2"/>
    </row>
    <row r="45" spans="1:16" s="15" customFormat="1" ht="12" customHeight="1" outlineLevel="2" x14ac:dyDescent="0.2">
      <c r="A45" s="98" t="s">
        <v>26</v>
      </c>
      <c r="B45" s="98"/>
      <c r="C45" s="7" t="s">
        <v>86</v>
      </c>
      <c r="D45" s="24"/>
      <c r="E45" s="10">
        <v>4152.45</v>
      </c>
      <c r="F45" s="10"/>
      <c r="G45" s="10">
        <v>4152.45</v>
      </c>
      <c r="H45" s="12">
        <v>2076.23</v>
      </c>
      <c r="I45" s="13">
        <f t="shared" si="0"/>
        <v>2076.2199999999998</v>
      </c>
      <c r="J45" s="10"/>
      <c r="K45" s="14">
        <f t="shared" si="1"/>
        <v>0</v>
      </c>
      <c r="L45" s="14">
        <f t="shared" si="2"/>
        <v>-2076.2199999999998</v>
      </c>
      <c r="P45" s="2"/>
    </row>
    <row r="46" spans="1:16" s="15" customFormat="1" ht="12" customHeight="1" outlineLevel="2" x14ac:dyDescent="0.2">
      <c r="A46" s="98" t="s">
        <v>27</v>
      </c>
      <c r="B46" s="98"/>
      <c r="C46" s="7" t="s">
        <v>86</v>
      </c>
      <c r="D46" s="26"/>
      <c r="E46" s="10">
        <v>3427.8</v>
      </c>
      <c r="F46" s="10">
        <v>3427.8</v>
      </c>
      <c r="G46" s="10">
        <v>3427.8</v>
      </c>
      <c r="H46" s="12">
        <v>6855.6</v>
      </c>
      <c r="I46" s="13">
        <f t="shared" si="0"/>
        <v>-3427.8</v>
      </c>
      <c r="J46" s="10">
        <v>3427.8</v>
      </c>
      <c r="K46" s="14">
        <f t="shared" si="1"/>
        <v>0</v>
      </c>
      <c r="L46" s="14">
        <f t="shared" si="2"/>
        <v>3427.8</v>
      </c>
      <c r="M46" s="15" t="s">
        <v>120</v>
      </c>
      <c r="P46" s="2"/>
    </row>
    <row r="47" spans="1:16" s="15" customFormat="1" ht="12" customHeight="1" outlineLevel="2" x14ac:dyDescent="0.2">
      <c r="A47" s="98" t="s">
        <v>28</v>
      </c>
      <c r="B47" s="98"/>
      <c r="C47" s="7" t="s">
        <v>86</v>
      </c>
      <c r="D47" s="24"/>
      <c r="E47" s="10">
        <v>1237.93</v>
      </c>
      <c r="F47" s="10"/>
      <c r="G47" s="10">
        <v>1237.93</v>
      </c>
      <c r="H47" s="12">
        <v>1237.93</v>
      </c>
      <c r="I47" s="13">
        <f t="shared" si="0"/>
        <v>0</v>
      </c>
      <c r="J47" s="10"/>
      <c r="K47" s="14">
        <f t="shared" si="1"/>
        <v>0</v>
      </c>
      <c r="L47" s="14">
        <f t="shared" si="2"/>
        <v>0</v>
      </c>
      <c r="P47" s="2"/>
    </row>
    <row r="48" spans="1:16" s="15" customFormat="1" ht="12" customHeight="1" outlineLevel="2" x14ac:dyDescent="0.2">
      <c r="A48" s="98" t="s">
        <v>123</v>
      </c>
      <c r="B48" s="98"/>
      <c r="C48" s="7" t="s">
        <v>84</v>
      </c>
      <c r="D48" s="8"/>
      <c r="E48" s="9"/>
      <c r="F48" s="10"/>
      <c r="G48" s="10">
        <v>362.81</v>
      </c>
      <c r="H48" s="12">
        <v>362.81</v>
      </c>
      <c r="I48" s="13">
        <f t="shared" si="0"/>
        <v>0</v>
      </c>
      <c r="J48" s="10"/>
      <c r="K48" s="14">
        <f t="shared" si="1"/>
        <v>362.81</v>
      </c>
      <c r="L48" s="14">
        <f t="shared" si="2"/>
        <v>362.81</v>
      </c>
      <c r="P48" s="2"/>
    </row>
    <row r="49" spans="1:16" s="15" customFormat="1" ht="12" customHeight="1" outlineLevel="2" x14ac:dyDescent="0.2">
      <c r="A49" s="98" t="s">
        <v>30</v>
      </c>
      <c r="B49" s="98"/>
      <c r="C49" s="7" t="s">
        <v>84</v>
      </c>
      <c r="D49" s="24"/>
      <c r="E49" s="10">
        <v>1737.82</v>
      </c>
      <c r="F49" s="10"/>
      <c r="G49" s="10"/>
      <c r="H49" s="12"/>
      <c r="I49" s="13">
        <f t="shared" si="0"/>
        <v>0</v>
      </c>
      <c r="J49" s="10"/>
      <c r="K49" s="14">
        <f t="shared" si="1"/>
        <v>-1737.82</v>
      </c>
      <c r="L49" s="14">
        <f t="shared" si="2"/>
        <v>-1737.82</v>
      </c>
      <c r="P49" s="2"/>
    </row>
    <row r="50" spans="1:16" s="15" customFormat="1" ht="12" customHeight="1" outlineLevel="2" x14ac:dyDescent="0.2">
      <c r="A50" s="98" t="s">
        <v>31</v>
      </c>
      <c r="B50" s="98"/>
      <c r="C50" s="7" t="s">
        <v>84</v>
      </c>
      <c r="D50" s="24"/>
      <c r="E50" s="10">
        <v>1693.25</v>
      </c>
      <c r="F50" s="10">
        <v>1693.25</v>
      </c>
      <c r="G50" s="10">
        <v>1693.25</v>
      </c>
      <c r="H50" s="12">
        <v>1693.2</v>
      </c>
      <c r="I50" s="13">
        <f t="shared" si="0"/>
        <v>4.9999999999954525E-2</v>
      </c>
      <c r="J50" s="10"/>
      <c r="K50" s="14">
        <f t="shared" si="1"/>
        <v>0</v>
      </c>
      <c r="L50" s="14">
        <f t="shared" si="2"/>
        <v>-4.9999999999954525E-2</v>
      </c>
      <c r="P50" s="2"/>
    </row>
    <row r="51" spans="1:16" s="15" customFormat="1" ht="12" customHeight="1" outlineLevel="2" x14ac:dyDescent="0.2">
      <c r="A51" s="98" t="s">
        <v>32</v>
      </c>
      <c r="B51" s="98"/>
      <c r="C51" s="7" t="s">
        <v>84</v>
      </c>
      <c r="D51" s="24"/>
      <c r="E51" s="10">
        <v>555266.04</v>
      </c>
      <c r="F51" s="10"/>
      <c r="G51" s="10">
        <v>555266.04</v>
      </c>
      <c r="H51" s="12">
        <v>555266.04</v>
      </c>
      <c r="I51" s="13">
        <f t="shared" si="0"/>
        <v>0</v>
      </c>
      <c r="J51" s="10"/>
      <c r="K51" s="14">
        <f t="shared" si="1"/>
        <v>0</v>
      </c>
      <c r="L51" s="14">
        <f t="shared" si="2"/>
        <v>0</v>
      </c>
      <c r="P51" s="2"/>
    </row>
    <row r="52" spans="1:16" s="15" customFormat="1" ht="12" customHeight="1" outlineLevel="2" x14ac:dyDescent="0.2">
      <c r="A52" s="98" t="s">
        <v>33</v>
      </c>
      <c r="B52" s="98"/>
      <c r="C52" s="7" t="s">
        <v>86</v>
      </c>
      <c r="D52" s="24"/>
      <c r="E52" s="10">
        <v>2603.66</v>
      </c>
      <c r="F52" s="10"/>
      <c r="G52" s="10">
        <v>2603.66</v>
      </c>
      <c r="H52" s="12">
        <v>2603.66</v>
      </c>
      <c r="I52" s="13">
        <f t="shared" si="0"/>
        <v>0</v>
      </c>
      <c r="J52" s="10"/>
      <c r="K52" s="14">
        <f t="shared" si="1"/>
        <v>0</v>
      </c>
      <c r="L52" s="14">
        <f t="shared" si="2"/>
        <v>0</v>
      </c>
      <c r="P52" s="2"/>
    </row>
    <row r="53" spans="1:16" s="15" customFormat="1" ht="12" customHeight="1" outlineLevel="2" x14ac:dyDescent="0.2">
      <c r="A53" s="98" t="s">
        <v>34</v>
      </c>
      <c r="B53" s="98"/>
      <c r="C53" s="7" t="s">
        <v>86</v>
      </c>
      <c r="D53" s="24"/>
      <c r="E53" s="10">
        <v>12362.33</v>
      </c>
      <c r="F53" s="10"/>
      <c r="G53" s="10">
        <v>12362.33</v>
      </c>
      <c r="H53" s="12">
        <v>12362.33</v>
      </c>
      <c r="I53" s="13">
        <f t="shared" si="0"/>
        <v>0</v>
      </c>
      <c r="J53" s="10"/>
      <c r="K53" s="14">
        <f t="shared" si="1"/>
        <v>0</v>
      </c>
      <c r="L53" s="14">
        <f t="shared" si="2"/>
        <v>0</v>
      </c>
      <c r="P53" s="2"/>
    </row>
    <row r="54" spans="1:16" s="15" customFormat="1" ht="12" customHeight="1" outlineLevel="2" x14ac:dyDescent="0.2">
      <c r="A54" s="98" t="s">
        <v>35</v>
      </c>
      <c r="B54" s="98"/>
      <c r="C54" s="7" t="s">
        <v>84</v>
      </c>
      <c r="D54" s="24"/>
      <c r="E54" s="10">
        <v>65963.520000000004</v>
      </c>
      <c r="F54" s="10"/>
      <c r="G54" s="10">
        <v>71460.479999999996</v>
      </c>
      <c r="H54" s="12">
        <v>71460.479999999996</v>
      </c>
      <c r="I54" s="13">
        <f t="shared" si="0"/>
        <v>0</v>
      </c>
      <c r="J54" s="10"/>
      <c r="K54" s="14">
        <f t="shared" si="1"/>
        <v>5496.9599999999919</v>
      </c>
      <c r="L54" s="14">
        <f t="shared" si="2"/>
        <v>5496.9599999999919</v>
      </c>
      <c r="P54" s="2"/>
    </row>
    <row r="55" spans="1:16" s="15" customFormat="1" ht="12" customHeight="1" outlineLevel="2" x14ac:dyDescent="0.2">
      <c r="A55" s="98" t="s">
        <v>36</v>
      </c>
      <c r="B55" s="98"/>
      <c r="C55" s="7" t="s">
        <v>86</v>
      </c>
      <c r="D55" s="24"/>
      <c r="E55" s="10">
        <v>35586.120000000003</v>
      </c>
      <c r="F55" s="10"/>
      <c r="G55" s="10">
        <v>35138.019999999997</v>
      </c>
      <c r="H55" s="12">
        <v>35138.019999999997</v>
      </c>
      <c r="I55" s="13">
        <f t="shared" si="0"/>
        <v>0</v>
      </c>
      <c r="J55" s="10"/>
      <c r="K55" s="14">
        <f t="shared" si="1"/>
        <v>-448.10000000000582</v>
      </c>
      <c r="L55" s="14">
        <f t="shared" si="2"/>
        <v>-448.10000000000582</v>
      </c>
      <c r="P55" s="2"/>
    </row>
    <row r="56" spans="1:16" s="15" customFormat="1" ht="12" customHeight="1" outlineLevel="2" x14ac:dyDescent="0.2">
      <c r="A56" s="98" t="s">
        <v>37</v>
      </c>
      <c r="B56" s="98"/>
      <c r="C56" s="7" t="s">
        <v>86</v>
      </c>
      <c r="D56" s="24"/>
      <c r="E56" s="10">
        <v>2520.15</v>
      </c>
      <c r="F56" s="10">
        <v>2520.15</v>
      </c>
      <c r="G56" s="10">
        <v>2520.15</v>
      </c>
      <c r="H56" s="12"/>
      <c r="I56" s="13">
        <f t="shared" si="0"/>
        <v>2520.15</v>
      </c>
      <c r="J56" s="10"/>
      <c r="K56" s="14">
        <f t="shared" si="1"/>
        <v>0</v>
      </c>
      <c r="L56" s="14">
        <f t="shared" si="2"/>
        <v>-2520.15</v>
      </c>
      <c r="M56" s="15" t="s">
        <v>120</v>
      </c>
      <c r="P56" s="2"/>
    </row>
    <row r="57" spans="1:16" s="15" customFormat="1" ht="12" customHeight="1" outlineLevel="2" x14ac:dyDescent="0.2">
      <c r="A57" s="98" t="s">
        <v>38</v>
      </c>
      <c r="B57" s="98"/>
      <c r="C57" s="7" t="s">
        <v>86</v>
      </c>
      <c r="D57" s="25"/>
      <c r="E57" s="10">
        <v>540.96</v>
      </c>
      <c r="F57" s="10"/>
      <c r="G57" s="10">
        <v>540.96</v>
      </c>
      <c r="H57" s="12">
        <v>540.96</v>
      </c>
      <c r="I57" s="13">
        <f t="shared" si="0"/>
        <v>0</v>
      </c>
      <c r="J57" s="10"/>
      <c r="K57" s="14">
        <f t="shared" si="1"/>
        <v>0</v>
      </c>
      <c r="L57" s="14">
        <f t="shared" si="2"/>
        <v>0</v>
      </c>
      <c r="P57" s="2"/>
    </row>
    <row r="58" spans="1:16" s="15" customFormat="1" ht="12" customHeight="1" outlineLevel="2" x14ac:dyDescent="0.2">
      <c r="A58" s="98" t="s">
        <v>39</v>
      </c>
      <c r="B58" s="98"/>
      <c r="C58" s="7" t="s">
        <v>86</v>
      </c>
      <c r="D58" s="8"/>
      <c r="E58" s="9"/>
      <c r="F58" s="10"/>
      <c r="G58" s="10">
        <v>2191.5300000000002</v>
      </c>
      <c r="H58" s="12">
        <v>2191.5300000000002</v>
      </c>
      <c r="I58" s="13">
        <f t="shared" si="0"/>
        <v>0</v>
      </c>
      <c r="J58" s="10"/>
      <c r="K58" s="14">
        <f t="shared" si="1"/>
        <v>2191.5300000000002</v>
      </c>
      <c r="L58" s="14">
        <f t="shared" si="2"/>
        <v>2191.5300000000002</v>
      </c>
      <c r="M58" s="15" t="s">
        <v>124</v>
      </c>
      <c r="P58" s="2"/>
    </row>
    <row r="59" spans="1:16" s="15" customFormat="1" ht="12" customHeight="1" outlineLevel="2" x14ac:dyDescent="0.2">
      <c r="A59" s="98" t="s">
        <v>125</v>
      </c>
      <c r="B59" s="98"/>
      <c r="C59" s="7" t="s">
        <v>86</v>
      </c>
      <c r="D59" s="8"/>
      <c r="E59" s="9"/>
      <c r="F59" s="10"/>
      <c r="G59" s="10">
        <f>15649.92*2</f>
        <v>31299.84</v>
      </c>
      <c r="H59" s="12">
        <v>18779.900000000001</v>
      </c>
      <c r="I59" s="13">
        <f t="shared" si="0"/>
        <v>12519.939999999999</v>
      </c>
      <c r="J59" s="10"/>
      <c r="K59" s="14">
        <f t="shared" si="1"/>
        <v>31299.84</v>
      </c>
      <c r="L59" s="14">
        <f t="shared" si="2"/>
        <v>18779.900000000001</v>
      </c>
      <c r="P59" s="2"/>
    </row>
    <row r="60" spans="1:16" s="15" customFormat="1" ht="12" customHeight="1" outlineLevel="2" x14ac:dyDescent="0.2">
      <c r="A60" s="98" t="s">
        <v>40</v>
      </c>
      <c r="B60" s="98"/>
      <c r="C60" s="7" t="s">
        <v>84</v>
      </c>
      <c r="D60" s="26"/>
      <c r="E60" s="10">
        <v>71295.600000000006</v>
      </c>
      <c r="F60" s="10"/>
      <c r="G60" s="19">
        <v>102825.2</v>
      </c>
      <c r="H60" s="12">
        <v>102825.2</v>
      </c>
      <c r="I60" s="13">
        <f t="shared" si="0"/>
        <v>0</v>
      </c>
      <c r="J60" s="10"/>
      <c r="K60" s="14">
        <f t="shared" si="1"/>
        <v>31529.599999999991</v>
      </c>
      <c r="L60" s="14">
        <f t="shared" si="2"/>
        <v>31529.599999999991</v>
      </c>
      <c r="M60" s="15" t="s">
        <v>126</v>
      </c>
      <c r="O60" s="15" t="s">
        <v>127</v>
      </c>
      <c r="P60" s="2"/>
    </row>
    <row r="61" spans="1:16" s="15" customFormat="1" ht="12" customHeight="1" outlineLevel="2" x14ac:dyDescent="0.2">
      <c r="A61" s="98" t="s">
        <v>41</v>
      </c>
      <c r="B61" s="98"/>
      <c r="C61" s="7" t="s">
        <v>84</v>
      </c>
      <c r="D61" s="24"/>
      <c r="E61" s="10">
        <v>3456.72</v>
      </c>
      <c r="F61" s="10"/>
      <c r="G61" s="10">
        <v>3456.72</v>
      </c>
      <c r="H61" s="12">
        <v>3456.72</v>
      </c>
      <c r="I61" s="13">
        <f t="shared" si="0"/>
        <v>0</v>
      </c>
      <c r="J61" s="10"/>
      <c r="K61" s="14">
        <f t="shared" si="1"/>
        <v>0</v>
      </c>
      <c r="L61" s="14">
        <f t="shared" si="2"/>
        <v>0</v>
      </c>
      <c r="P61" s="2"/>
    </row>
    <row r="62" spans="1:16" s="15" customFormat="1" ht="12" customHeight="1" outlineLevel="2" x14ac:dyDescent="0.2">
      <c r="A62" s="98" t="s">
        <v>42</v>
      </c>
      <c r="B62" s="98"/>
      <c r="C62" s="7" t="s">
        <v>84</v>
      </c>
      <c r="D62" s="24"/>
      <c r="E62" s="10">
        <v>7293.12</v>
      </c>
      <c r="F62" s="10"/>
      <c r="G62" s="10">
        <v>7293.12</v>
      </c>
      <c r="H62" s="12">
        <v>7293.12</v>
      </c>
      <c r="I62" s="13">
        <f t="shared" si="0"/>
        <v>0</v>
      </c>
      <c r="J62" s="10"/>
      <c r="K62" s="14">
        <f t="shared" si="1"/>
        <v>0</v>
      </c>
      <c r="L62" s="14">
        <f t="shared" si="2"/>
        <v>0</v>
      </c>
      <c r="P62" s="2"/>
    </row>
    <row r="63" spans="1:16" s="15" customFormat="1" ht="12" customHeight="1" outlineLevel="2" x14ac:dyDescent="0.2">
      <c r="A63" s="98" t="s">
        <v>43</v>
      </c>
      <c r="B63" s="98"/>
      <c r="C63" s="7" t="s">
        <v>86</v>
      </c>
      <c r="D63" s="24"/>
      <c r="E63" s="10">
        <v>220970.16</v>
      </c>
      <c r="F63" s="10"/>
      <c r="G63" s="10">
        <v>220970.16</v>
      </c>
      <c r="H63" s="12">
        <v>220970.16</v>
      </c>
      <c r="I63" s="13">
        <f t="shared" si="0"/>
        <v>0</v>
      </c>
      <c r="J63" s="10"/>
      <c r="K63" s="14">
        <f t="shared" si="1"/>
        <v>0</v>
      </c>
      <c r="L63" s="14">
        <f t="shared" si="2"/>
        <v>0</v>
      </c>
      <c r="P63" s="2"/>
    </row>
    <row r="64" spans="1:16" s="15" customFormat="1" ht="12" customHeight="1" outlineLevel="2" x14ac:dyDescent="0.2">
      <c r="A64" s="98" t="s">
        <v>44</v>
      </c>
      <c r="B64" s="98"/>
      <c r="C64" s="7" t="s">
        <v>84</v>
      </c>
      <c r="D64" s="24"/>
      <c r="E64" s="10">
        <v>1569.26</v>
      </c>
      <c r="F64" s="10"/>
      <c r="G64" s="10">
        <v>1569.26</v>
      </c>
      <c r="H64" s="12">
        <v>1569.26</v>
      </c>
      <c r="I64" s="13">
        <f t="shared" si="0"/>
        <v>0</v>
      </c>
      <c r="J64" s="10"/>
      <c r="K64" s="14">
        <f t="shared" si="1"/>
        <v>0</v>
      </c>
      <c r="L64" s="14">
        <f t="shared" si="2"/>
        <v>0</v>
      </c>
      <c r="P64" s="2"/>
    </row>
    <row r="65" spans="1:16" s="15" customFormat="1" ht="12" customHeight="1" outlineLevel="2" x14ac:dyDescent="0.2">
      <c r="A65" s="98" t="s">
        <v>45</v>
      </c>
      <c r="B65" s="98"/>
      <c r="C65" s="7" t="s">
        <v>86</v>
      </c>
      <c r="D65" s="24"/>
      <c r="E65" s="10">
        <v>7141.52</v>
      </c>
      <c r="F65" s="10"/>
      <c r="G65" s="12">
        <v>7141.44</v>
      </c>
      <c r="H65" s="12">
        <v>7141.44</v>
      </c>
      <c r="I65" s="27">
        <f t="shared" si="0"/>
        <v>0</v>
      </c>
      <c r="J65" s="10"/>
      <c r="K65" s="14">
        <f t="shared" si="1"/>
        <v>-8.0000000000836735E-2</v>
      </c>
      <c r="L65" s="14">
        <f t="shared" si="2"/>
        <v>-8.0000000000836735E-2</v>
      </c>
      <c r="P65" s="2"/>
    </row>
    <row r="66" spans="1:16" s="15" customFormat="1" ht="12" customHeight="1" outlineLevel="2" x14ac:dyDescent="0.2">
      <c r="A66" s="98" t="s">
        <v>128</v>
      </c>
      <c r="B66" s="98"/>
      <c r="C66" s="7" t="s">
        <v>86</v>
      </c>
      <c r="D66" s="24"/>
      <c r="E66" s="10">
        <v>2190.64</v>
      </c>
      <c r="F66" s="10"/>
      <c r="G66" s="10">
        <v>2190.64</v>
      </c>
      <c r="H66" s="12">
        <v>2190.64</v>
      </c>
      <c r="I66" s="13">
        <f t="shared" si="0"/>
        <v>0</v>
      </c>
      <c r="J66" s="10"/>
      <c r="K66" s="14">
        <f t="shared" si="1"/>
        <v>0</v>
      </c>
      <c r="L66" s="14">
        <f t="shared" si="2"/>
        <v>0</v>
      </c>
      <c r="P66" s="2"/>
    </row>
    <row r="67" spans="1:16" s="15" customFormat="1" ht="12" customHeight="1" outlineLevel="2" x14ac:dyDescent="0.2">
      <c r="A67" s="98" t="s">
        <v>47</v>
      </c>
      <c r="B67" s="98"/>
      <c r="C67" s="7" t="s">
        <v>86</v>
      </c>
      <c r="D67" s="24"/>
      <c r="E67" s="10">
        <v>15009.88</v>
      </c>
      <c r="F67" s="10">
        <v>15009.88</v>
      </c>
      <c r="G67" s="10">
        <v>15009.88</v>
      </c>
      <c r="H67" s="12">
        <v>15009.88</v>
      </c>
      <c r="I67" s="13">
        <f t="shared" si="0"/>
        <v>0</v>
      </c>
      <c r="J67" s="10"/>
      <c r="K67" s="14">
        <f t="shared" si="1"/>
        <v>0</v>
      </c>
      <c r="L67" s="14">
        <f t="shared" si="2"/>
        <v>0</v>
      </c>
      <c r="P67" s="2"/>
    </row>
    <row r="68" spans="1:16" s="15" customFormat="1" ht="12" customHeight="1" outlineLevel="2" x14ac:dyDescent="0.2">
      <c r="A68" s="98" t="s">
        <v>48</v>
      </c>
      <c r="B68" s="98"/>
      <c r="C68" s="7" t="s">
        <v>86</v>
      </c>
      <c r="D68" s="24"/>
      <c r="E68" s="10">
        <v>8360.89</v>
      </c>
      <c r="F68" s="10">
        <v>8360.89</v>
      </c>
      <c r="G68" s="10">
        <v>8360.89</v>
      </c>
      <c r="H68" s="12">
        <v>8360.89</v>
      </c>
      <c r="I68" s="13">
        <f t="shared" si="0"/>
        <v>0</v>
      </c>
      <c r="J68" s="10"/>
      <c r="K68" s="14">
        <f t="shared" si="1"/>
        <v>0</v>
      </c>
      <c r="L68" s="14">
        <f t="shared" si="2"/>
        <v>0</v>
      </c>
      <c r="P68" s="2"/>
    </row>
    <row r="69" spans="1:16" s="15" customFormat="1" ht="12" customHeight="1" outlineLevel="2" x14ac:dyDescent="0.2">
      <c r="A69" s="98" t="s">
        <v>49</v>
      </c>
      <c r="B69" s="98"/>
      <c r="C69" s="7" t="s">
        <v>84</v>
      </c>
      <c r="D69" s="24"/>
      <c r="E69" s="10">
        <v>21467.67</v>
      </c>
      <c r="F69" s="10">
        <v>21467.67</v>
      </c>
      <c r="G69" s="12">
        <v>21467.88</v>
      </c>
      <c r="H69" s="12">
        <v>21467.88</v>
      </c>
      <c r="I69" s="27">
        <f t="shared" ref="I69:I96" si="3">G69-H69</f>
        <v>0</v>
      </c>
      <c r="J69" s="10"/>
      <c r="K69" s="14">
        <f t="shared" ref="K69:K96" si="4">G69-E69</f>
        <v>0.21000000000276486</v>
      </c>
      <c r="L69" s="14">
        <f t="shared" si="2"/>
        <v>0.21000000000276486</v>
      </c>
      <c r="P69" s="2"/>
    </row>
    <row r="70" spans="1:16" s="15" customFormat="1" ht="12" customHeight="1" outlineLevel="2" x14ac:dyDescent="0.2">
      <c r="A70" s="98" t="s">
        <v>50</v>
      </c>
      <c r="B70" s="98"/>
      <c r="C70" s="7" t="s">
        <v>84</v>
      </c>
      <c r="D70" s="24"/>
      <c r="E70" s="10">
        <v>3879.72</v>
      </c>
      <c r="F70" s="10"/>
      <c r="G70" s="19">
        <v>7759.44</v>
      </c>
      <c r="H70" s="12">
        <v>7759.44</v>
      </c>
      <c r="I70" s="13">
        <f t="shared" si="3"/>
        <v>0</v>
      </c>
      <c r="J70" s="10"/>
      <c r="K70" s="14">
        <f t="shared" si="4"/>
        <v>3879.72</v>
      </c>
      <c r="L70" s="14">
        <f t="shared" ref="L70:L96" si="5">H70-E70</f>
        <v>3879.72</v>
      </c>
      <c r="M70" s="15" t="s">
        <v>129</v>
      </c>
      <c r="P70" s="2"/>
    </row>
    <row r="71" spans="1:16" s="15" customFormat="1" ht="12" customHeight="1" outlineLevel="2" x14ac:dyDescent="0.2">
      <c r="A71" s="98" t="s">
        <v>51</v>
      </c>
      <c r="B71" s="98"/>
      <c r="C71" s="7" t="s">
        <v>86</v>
      </c>
      <c r="D71" s="25"/>
      <c r="E71" s="10">
        <v>498.72</v>
      </c>
      <c r="F71" s="10"/>
      <c r="G71" s="10"/>
      <c r="H71" s="12"/>
      <c r="I71" s="27">
        <f t="shared" si="3"/>
        <v>0</v>
      </c>
      <c r="J71" s="10"/>
      <c r="K71" s="14">
        <f t="shared" si="4"/>
        <v>-498.72</v>
      </c>
      <c r="L71" s="14">
        <f t="shared" si="5"/>
        <v>-498.72</v>
      </c>
      <c r="P71" s="2"/>
    </row>
    <row r="72" spans="1:16" s="15" customFormat="1" ht="12" customHeight="1" outlineLevel="2" x14ac:dyDescent="0.2">
      <c r="A72" s="98" t="s">
        <v>52</v>
      </c>
      <c r="B72" s="98"/>
      <c r="C72" s="7" t="s">
        <v>86</v>
      </c>
      <c r="D72" s="24"/>
      <c r="E72" s="10">
        <v>1653.93</v>
      </c>
      <c r="F72" s="10"/>
      <c r="G72" s="10">
        <v>8269.67</v>
      </c>
      <c r="H72" s="12">
        <v>8269.67</v>
      </c>
      <c r="I72" s="13">
        <f t="shared" si="3"/>
        <v>0</v>
      </c>
      <c r="J72" s="10"/>
      <c r="K72" s="14">
        <f t="shared" si="4"/>
        <v>6615.74</v>
      </c>
      <c r="L72" s="14">
        <f t="shared" si="5"/>
        <v>6615.74</v>
      </c>
      <c r="P72" s="2"/>
    </row>
    <row r="73" spans="1:16" s="15" customFormat="1" ht="12" customHeight="1" outlineLevel="2" x14ac:dyDescent="0.2">
      <c r="A73" s="98" t="s">
        <v>53</v>
      </c>
      <c r="B73" s="98"/>
      <c r="C73" s="7" t="s">
        <v>86</v>
      </c>
      <c r="D73" s="24"/>
      <c r="E73" s="10">
        <v>5394.94</v>
      </c>
      <c r="F73" s="10"/>
      <c r="G73" s="10">
        <v>5394.94</v>
      </c>
      <c r="H73" s="12">
        <v>5394.94</v>
      </c>
      <c r="I73" s="13">
        <f t="shared" si="3"/>
        <v>0</v>
      </c>
      <c r="J73" s="10"/>
      <c r="K73" s="14">
        <f t="shared" si="4"/>
        <v>0</v>
      </c>
      <c r="L73" s="14">
        <f t="shared" si="5"/>
        <v>0</v>
      </c>
      <c r="P73" s="2"/>
    </row>
    <row r="74" spans="1:16" s="15" customFormat="1" ht="12" customHeight="1" outlineLevel="2" x14ac:dyDescent="0.2">
      <c r="A74" s="98" t="s">
        <v>54</v>
      </c>
      <c r="B74" s="98"/>
      <c r="C74" s="7" t="s">
        <v>84</v>
      </c>
      <c r="D74" s="26"/>
      <c r="E74" s="10">
        <v>1344.4</v>
      </c>
      <c r="F74" s="10"/>
      <c r="G74" s="12">
        <v>1344.42</v>
      </c>
      <c r="H74" s="12">
        <v>1344.42</v>
      </c>
      <c r="I74" s="27">
        <f t="shared" si="3"/>
        <v>0</v>
      </c>
      <c r="J74" s="10"/>
      <c r="K74" s="14">
        <f t="shared" si="4"/>
        <v>1.999999999998181E-2</v>
      </c>
      <c r="L74" s="14">
        <f t="shared" si="5"/>
        <v>1.999999999998181E-2</v>
      </c>
      <c r="P74" s="2"/>
    </row>
    <row r="75" spans="1:16" s="15" customFormat="1" ht="12" customHeight="1" outlineLevel="2" x14ac:dyDescent="0.2">
      <c r="A75" s="98" t="s">
        <v>55</v>
      </c>
      <c r="B75" s="98"/>
      <c r="C75" s="7" t="s">
        <v>84</v>
      </c>
      <c r="D75" s="26"/>
      <c r="E75" s="10">
        <v>1898.4</v>
      </c>
      <c r="F75" s="10"/>
      <c r="G75" s="10">
        <v>5188.96</v>
      </c>
      <c r="H75" s="12">
        <v>5188.96</v>
      </c>
      <c r="I75" s="13">
        <f t="shared" si="3"/>
        <v>0</v>
      </c>
      <c r="J75" s="10"/>
      <c r="K75" s="14">
        <f t="shared" si="4"/>
        <v>3290.56</v>
      </c>
      <c r="L75" s="14">
        <f t="shared" si="5"/>
        <v>3290.56</v>
      </c>
      <c r="P75" s="2"/>
    </row>
    <row r="76" spans="1:16" s="15" customFormat="1" ht="12" customHeight="1" outlineLevel="2" x14ac:dyDescent="0.2">
      <c r="A76" s="98" t="s">
        <v>130</v>
      </c>
      <c r="B76" s="98"/>
      <c r="C76" s="7" t="s">
        <v>84</v>
      </c>
      <c r="D76" s="24"/>
      <c r="E76" s="10">
        <v>2733.78</v>
      </c>
      <c r="F76" s="10">
        <v>2733.78</v>
      </c>
      <c r="G76" s="10">
        <v>2733.78</v>
      </c>
      <c r="H76" s="12">
        <v>2733.78</v>
      </c>
      <c r="I76" s="13">
        <f t="shared" si="3"/>
        <v>0</v>
      </c>
      <c r="J76" s="10"/>
      <c r="K76" s="14">
        <f t="shared" si="4"/>
        <v>0</v>
      </c>
      <c r="L76" s="14">
        <f t="shared" si="5"/>
        <v>0</v>
      </c>
      <c r="P76" s="2"/>
    </row>
    <row r="77" spans="1:16" s="15" customFormat="1" ht="12" customHeight="1" outlineLevel="2" x14ac:dyDescent="0.2">
      <c r="A77" s="98" t="s">
        <v>57</v>
      </c>
      <c r="B77" s="98"/>
      <c r="C77" s="7" t="s">
        <v>86</v>
      </c>
      <c r="D77" s="24"/>
      <c r="E77" s="10">
        <v>2168.7399999999998</v>
      </c>
      <c r="F77" s="10"/>
      <c r="G77" s="10">
        <v>4120.66</v>
      </c>
      <c r="H77" s="12">
        <v>4120.66</v>
      </c>
      <c r="I77" s="13">
        <f t="shared" si="3"/>
        <v>0</v>
      </c>
      <c r="J77" s="10"/>
      <c r="K77" s="14">
        <f t="shared" si="4"/>
        <v>1951.92</v>
      </c>
      <c r="L77" s="14">
        <f t="shared" si="5"/>
        <v>1951.92</v>
      </c>
      <c r="P77" s="2"/>
    </row>
    <row r="78" spans="1:16" s="15" customFormat="1" ht="12" customHeight="1" outlineLevel="2" x14ac:dyDescent="0.2">
      <c r="A78" s="98" t="s">
        <v>131</v>
      </c>
      <c r="B78" s="98"/>
      <c r="C78" s="7" t="s">
        <v>86</v>
      </c>
      <c r="D78" s="28"/>
      <c r="E78" s="10">
        <v>784</v>
      </c>
      <c r="F78" s="10"/>
      <c r="G78" s="10">
        <v>1058.4000000000001</v>
      </c>
      <c r="H78" s="12">
        <v>1058.4000000000001</v>
      </c>
      <c r="I78" s="13">
        <f t="shared" si="3"/>
        <v>0</v>
      </c>
      <c r="J78" s="10"/>
      <c r="K78" s="14">
        <f t="shared" si="4"/>
        <v>274.40000000000009</v>
      </c>
      <c r="L78" s="14">
        <f t="shared" si="5"/>
        <v>274.40000000000009</v>
      </c>
      <c r="P78" s="2"/>
    </row>
    <row r="79" spans="1:16" s="15" customFormat="1" ht="12" customHeight="1" outlineLevel="2" x14ac:dyDescent="0.2">
      <c r="A79" s="98" t="s">
        <v>59</v>
      </c>
      <c r="B79" s="98"/>
      <c r="C79" s="7" t="s">
        <v>122</v>
      </c>
      <c r="D79" s="24"/>
      <c r="E79" s="10">
        <v>209073.76</v>
      </c>
      <c r="F79" s="10"/>
      <c r="G79" s="10">
        <v>33373.9</v>
      </c>
      <c r="H79" s="12">
        <v>33373.9</v>
      </c>
      <c r="I79" s="13">
        <f t="shared" si="3"/>
        <v>0</v>
      </c>
      <c r="J79" s="10"/>
      <c r="K79" s="14">
        <f t="shared" si="4"/>
        <v>-175699.86000000002</v>
      </c>
      <c r="L79" s="14">
        <f t="shared" si="5"/>
        <v>-175699.86000000002</v>
      </c>
      <c r="P79" s="2"/>
    </row>
    <row r="80" spans="1:16" s="15" customFormat="1" ht="12" customHeight="1" outlineLevel="2" x14ac:dyDescent="0.2">
      <c r="A80" s="98" t="s">
        <v>60</v>
      </c>
      <c r="B80" s="98"/>
      <c r="C80" s="7" t="s">
        <v>86</v>
      </c>
      <c r="D80" s="24"/>
      <c r="E80" s="10">
        <v>1887.84</v>
      </c>
      <c r="F80" s="10"/>
      <c r="G80" s="10"/>
      <c r="H80" s="12"/>
      <c r="I80" s="13">
        <f t="shared" si="3"/>
        <v>0</v>
      </c>
      <c r="J80" s="10"/>
      <c r="K80" s="14">
        <f t="shared" si="4"/>
        <v>-1887.84</v>
      </c>
      <c r="L80" s="14">
        <f t="shared" si="5"/>
        <v>-1887.84</v>
      </c>
      <c r="P80" s="2"/>
    </row>
    <row r="81" spans="1:16" s="15" customFormat="1" ht="32.25" customHeight="1" outlineLevel="2" x14ac:dyDescent="0.25">
      <c r="A81" s="99" t="s">
        <v>132</v>
      </c>
      <c r="B81" s="100"/>
      <c r="C81" s="7"/>
      <c r="D81" s="29"/>
      <c r="E81" s="9"/>
      <c r="F81" s="10"/>
      <c r="G81" s="10">
        <v>13793.47</v>
      </c>
      <c r="H81" s="30">
        <v>13793.47</v>
      </c>
      <c r="I81" s="13">
        <f t="shared" si="3"/>
        <v>0</v>
      </c>
      <c r="J81" s="10"/>
      <c r="K81" s="14">
        <f t="shared" si="4"/>
        <v>13793.47</v>
      </c>
      <c r="L81" s="14">
        <f t="shared" si="5"/>
        <v>13793.47</v>
      </c>
      <c r="P81" s="2"/>
    </row>
    <row r="82" spans="1:16" s="15" customFormat="1" ht="12" customHeight="1" outlineLevel="2" x14ac:dyDescent="0.2">
      <c r="A82" s="98" t="s">
        <v>133</v>
      </c>
      <c r="B82" s="98"/>
      <c r="C82" s="7" t="s">
        <v>84</v>
      </c>
      <c r="D82" s="8"/>
      <c r="E82" s="9"/>
      <c r="F82" s="10"/>
      <c r="G82" s="11">
        <v>54159.64</v>
      </c>
      <c r="H82" s="12">
        <v>54159.64</v>
      </c>
      <c r="I82" s="13">
        <f t="shared" si="3"/>
        <v>0</v>
      </c>
      <c r="J82" s="10"/>
      <c r="K82" s="14">
        <f t="shared" si="4"/>
        <v>54159.64</v>
      </c>
      <c r="L82" s="14">
        <f t="shared" si="5"/>
        <v>54159.64</v>
      </c>
      <c r="P82" s="2"/>
    </row>
    <row r="83" spans="1:16" s="15" customFormat="1" ht="12" customHeight="1" outlineLevel="2" x14ac:dyDescent="0.2">
      <c r="A83" s="98" t="s">
        <v>61</v>
      </c>
      <c r="B83" s="98"/>
      <c r="C83" s="7" t="s">
        <v>86</v>
      </c>
      <c r="D83" s="24"/>
      <c r="E83" s="10">
        <v>456795.48</v>
      </c>
      <c r="F83" s="10"/>
      <c r="G83" s="10">
        <v>456795.48</v>
      </c>
      <c r="H83" s="12">
        <v>456795.48</v>
      </c>
      <c r="I83" s="13">
        <f t="shared" si="3"/>
        <v>0</v>
      </c>
      <c r="J83" s="10"/>
      <c r="K83" s="14">
        <f t="shared" si="4"/>
        <v>0</v>
      </c>
      <c r="L83" s="14">
        <f t="shared" si="5"/>
        <v>0</v>
      </c>
      <c r="P83" s="2"/>
    </row>
    <row r="84" spans="1:16" s="15" customFormat="1" ht="23.25" customHeight="1" outlineLevel="2" x14ac:dyDescent="0.2">
      <c r="A84" s="98" t="s">
        <v>62</v>
      </c>
      <c r="B84" s="98"/>
      <c r="C84" s="7" t="s">
        <v>84</v>
      </c>
      <c r="D84" s="24"/>
      <c r="E84" s="10">
        <v>32493.51</v>
      </c>
      <c r="F84" s="10">
        <v>32493.51</v>
      </c>
      <c r="G84" s="10">
        <v>32493.51</v>
      </c>
      <c r="H84" s="12">
        <v>32493.51</v>
      </c>
      <c r="I84" s="13">
        <f>G84-H84</f>
        <v>0</v>
      </c>
      <c r="J84" s="10"/>
      <c r="K84" s="14">
        <f t="shared" si="4"/>
        <v>0</v>
      </c>
      <c r="L84" s="14">
        <f t="shared" si="5"/>
        <v>0</v>
      </c>
      <c r="P84" s="2"/>
    </row>
    <row r="85" spans="1:16" s="15" customFormat="1" ht="12" customHeight="1" outlineLevel="2" x14ac:dyDescent="0.2">
      <c r="A85" s="98" t="s">
        <v>63</v>
      </c>
      <c r="B85" s="98"/>
      <c r="C85" s="7" t="s">
        <v>84</v>
      </c>
      <c r="D85" s="24"/>
      <c r="E85" s="10">
        <v>36556.93</v>
      </c>
      <c r="F85" s="10"/>
      <c r="G85" s="10">
        <v>36556.93</v>
      </c>
      <c r="H85" s="12">
        <v>26894.87</v>
      </c>
      <c r="I85" s="13">
        <f t="shared" si="3"/>
        <v>9662.0600000000013</v>
      </c>
      <c r="J85" s="10"/>
      <c r="K85" s="14">
        <f t="shared" si="4"/>
        <v>0</v>
      </c>
      <c r="L85" s="14">
        <f t="shared" si="5"/>
        <v>-9662.0600000000013</v>
      </c>
      <c r="M85" s="15" t="s">
        <v>134</v>
      </c>
      <c r="O85" s="15" t="s">
        <v>126</v>
      </c>
      <c r="P85" s="2"/>
    </row>
    <row r="86" spans="1:16" s="15" customFormat="1" ht="12" customHeight="1" outlineLevel="2" x14ac:dyDescent="0.2">
      <c r="A86" s="98" t="s">
        <v>64</v>
      </c>
      <c r="B86" s="98"/>
      <c r="C86" s="7" t="s">
        <v>86</v>
      </c>
      <c r="D86" s="25"/>
      <c r="E86" s="10">
        <v>956.09</v>
      </c>
      <c r="F86" s="10"/>
      <c r="G86" s="10">
        <v>956.09</v>
      </c>
      <c r="H86" s="12">
        <v>956.09</v>
      </c>
      <c r="I86" s="13">
        <f t="shared" si="3"/>
        <v>0</v>
      </c>
      <c r="J86" s="10"/>
      <c r="K86" s="14">
        <f t="shared" si="4"/>
        <v>0</v>
      </c>
      <c r="L86" s="14">
        <f t="shared" si="5"/>
        <v>0</v>
      </c>
      <c r="P86" s="2"/>
    </row>
    <row r="87" spans="1:16" s="15" customFormat="1" ht="12" customHeight="1" outlineLevel="2" x14ac:dyDescent="0.2">
      <c r="A87" s="98" t="s">
        <v>65</v>
      </c>
      <c r="B87" s="98"/>
      <c r="C87" s="7" t="s">
        <v>86</v>
      </c>
      <c r="D87" s="25"/>
      <c r="E87" s="10">
        <v>370.44</v>
      </c>
      <c r="F87" s="10"/>
      <c r="G87" s="10">
        <v>2804.76</v>
      </c>
      <c r="H87" s="12">
        <v>2804.76</v>
      </c>
      <c r="I87" s="13">
        <f t="shared" si="3"/>
        <v>0</v>
      </c>
      <c r="J87" s="10"/>
      <c r="K87" s="14">
        <f t="shared" si="4"/>
        <v>2434.3200000000002</v>
      </c>
      <c r="L87" s="14">
        <f t="shared" si="5"/>
        <v>2434.3200000000002</v>
      </c>
      <c r="P87" s="2"/>
    </row>
    <row r="88" spans="1:16" s="15" customFormat="1" ht="12" customHeight="1" outlineLevel="2" x14ac:dyDescent="0.2">
      <c r="A88" s="98" t="s">
        <v>66</v>
      </c>
      <c r="B88" s="98"/>
      <c r="C88" s="7" t="s">
        <v>86</v>
      </c>
      <c r="D88" s="25"/>
      <c r="E88" s="10">
        <v>693.77</v>
      </c>
      <c r="F88" s="10"/>
      <c r="G88" s="10">
        <v>2576.8000000000002</v>
      </c>
      <c r="H88" s="12">
        <v>2576.8000000000002</v>
      </c>
      <c r="I88" s="13">
        <f t="shared" si="3"/>
        <v>0</v>
      </c>
      <c r="J88" s="10"/>
      <c r="K88" s="14">
        <f t="shared" si="4"/>
        <v>1883.0300000000002</v>
      </c>
      <c r="L88" s="14">
        <f t="shared" si="5"/>
        <v>1883.0300000000002</v>
      </c>
      <c r="P88" s="2"/>
    </row>
    <row r="89" spans="1:16" s="15" customFormat="1" ht="12" customHeight="1" outlineLevel="2" x14ac:dyDescent="0.2">
      <c r="A89" s="98" t="s">
        <v>135</v>
      </c>
      <c r="B89" s="98"/>
      <c r="C89" s="7" t="s">
        <v>86</v>
      </c>
      <c r="D89" s="8"/>
      <c r="E89" s="9"/>
      <c r="F89" s="10"/>
      <c r="G89" s="12">
        <v>897.58</v>
      </c>
      <c r="H89" s="12">
        <v>897.58</v>
      </c>
      <c r="I89" s="27">
        <f t="shared" si="3"/>
        <v>0</v>
      </c>
      <c r="J89" s="10"/>
      <c r="K89" s="14">
        <f t="shared" si="4"/>
        <v>897.58</v>
      </c>
      <c r="L89" s="14">
        <f t="shared" si="5"/>
        <v>897.58</v>
      </c>
      <c r="P89" s="2"/>
    </row>
    <row r="90" spans="1:16" s="15" customFormat="1" ht="12" customHeight="1" outlineLevel="2" x14ac:dyDescent="0.2">
      <c r="A90" s="98" t="s">
        <v>67</v>
      </c>
      <c r="B90" s="98"/>
      <c r="C90" s="7" t="s">
        <v>86</v>
      </c>
      <c r="D90" s="26"/>
      <c r="E90" s="10">
        <v>2091.9</v>
      </c>
      <c r="F90" s="10"/>
      <c r="G90" s="10">
        <v>6180.59</v>
      </c>
      <c r="H90" s="12">
        <v>6180.59</v>
      </c>
      <c r="I90" s="13">
        <f t="shared" si="3"/>
        <v>0</v>
      </c>
      <c r="J90" s="10"/>
      <c r="K90" s="14">
        <f t="shared" si="4"/>
        <v>4088.69</v>
      </c>
      <c r="L90" s="14">
        <f t="shared" si="5"/>
        <v>4088.69</v>
      </c>
      <c r="P90" s="2"/>
    </row>
    <row r="91" spans="1:16" s="15" customFormat="1" ht="12" customHeight="1" outlineLevel="2" x14ac:dyDescent="0.2">
      <c r="A91" s="98" t="s">
        <v>68</v>
      </c>
      <c r="B91" s="98"/>
      <c r="C91" s="7" t="s">
        <v>86</v>
      </c>
      <c r="D91" s="25"/>
      <c r="E91" s="10">
        <v>380.87</v>
      </c>
      <c r="F91" s="10"/>
      <c r="G91" s="12">
        <v>431.62</v>
      </c>
      <c r="H91" s="12">
        <v>431.62</v>
      </c>
      <c r="I91" s="27">
        <f t="shared" si="3"/>
        <v>0</v>
      </c>
      <c r="J91" s="10"/>
      <c r="K91" s="14">
        <f t="shared" si="4"/>
        <v>50.75</v>
      </c>
      <c r="L91" s="14">
        <f t="shared" si="5"/>
        <v>50.75</v>
      </c>
      <c r="P91" s="2"/>
    </row>
    <row r="92" spans="1:16" s="15" customFormat="1" ht="12" customHeight="1" outlineLevel="2" x14ac:dyDescent="0.2">
      <c r="A92" s="98" t="s">
        <v>69</v>
      </c>
      <c r="B92" s="98"/>
      <c r="C92" s="7" t="s">
        <v>86</v>
      </c>
      <c r="D92" s="26"/>
      <c r="E92" s="10">
        <v>3792.6</v>
      </c>
      <c r="F92" s="10"/>
      <c r="G92" s="19">
        <v>6978.38</v>
      </c>
      <c r="H92" s="12">
        <v>6978.38</v>
      </c>
      <c r="I92" s="13">
        <f t="shared" si="3"/>
        <v>0</v>
      </c>
      <c r="J92" s="10"/>
      <c r="K92" s="14">
        <f t="shared" si="4"/>
        <v>3185.78</v>
      </c>
      <c r="L92" s="14">
        <f t="shared" si="5"/>
        <v>3185.78</v>
      </c>
      <c r="M92" s="15" t="s">
        <v>129</v>
      </c>
      <c r="P92" s="2"/>
    </row>
    <row r="93" spans="1:16" s="15" customFormat="1" ht="12" customHeight="1" outlineLevel="2" x14ac:dyDescent="0.2">
      <c r="A93" s="98" t="s">
        <v>70</v>
      </c>
      <c r="B93" s="98"/>
      <c r="C93" s="7" t="s">
        <v>107</v>
      </c>
      <c r="D93" s="26"/>
      <c r="E93" s="10">
        <v>118894.8</v>
      </c>
      <c r="F93" s="10"/>
      <c r="G93" s="10">
        <v>94678.56</v>
      </c>
      <c r="H93" s="12">
        <v>118894.8</v>
      </c>
      <c r="I93" s="13">
        <f t="shared" si="3"/>
        <v>-24216.240000000005</v>
      </c>
      <c r="J93" s="10"/>
      <c r="K93" s="14">
        <f t="shared" si="4"/>
        <v>-24216.240000000005</v>
      </c>
      <c r="L93" s="14">
        <f t="shared" si="5"/>
        <v>0</v>
      </c>
      <c r="P93" s="2"/>
    </row>
    <row r="94" spans="1:16" s="15" customFormat="1" ht="12" customHeight="1" outlineLevel="2" x14ac:dyDescent="0.2">
      <c r="A94" s="98" t="s">
        <v>71</v>
      </c>
      <c r="B94" s="98"/>
      <c r="C94" s="7" t="s">
        <v>86</v>
      </c>
      <c r="D94" s="24"/>
      <c r="E94" s="10">
        <v>388090.44</v>
      </c>
      <c r="F94" s="10"/>
      <c r="G94" s="10">
        <v>388090.44</v>
      </c>
      <c r="H94" s="12">
        <v>388090.44</v>
      </c>
      <c r="I94" s="13">
        <f t="shared" si="3"/>
        <v>0</v>
      </c>
      <c r="J94" s="10"/>
      <c r="K94" s="14">
        <f t="shared" si="4"/>
        <v>0</v>
      </c>
      <c r="L94" s="14">
        <f t="shared" si="5"/>
        <v>0</v>
      </c>
      <c r="P94" s="2" t="s">
        <v>136</v>
      </c>
    </row>
    <row r="95" spans="1:16" s="15" customFormat="1" ht="12" customHeight="1" outlineLevel="2" x14ac:dyDescent="0.2">
      <c r="A95" s="98" t="s">
        <v>72</v>
      </c>
      <c r="B95" s="98"/>
      <c r="C95" s="7" t="s">
        <v>84</v>
      </c>
      <c r="D95" s="24"/>
      <c r="E95" s="10">
        <v>1211.08</v>
      </c>
      <c r="F95" s="10"/>
      <c r="G95" s="10">
        <v>2329</v>
      </c>
      <c r="H95" s="12">
        <v>2329</v>
      </c>
      <c r="I95" s="13">
        <f t="shared" si="3"/>
        <v>0</v>
      </c>
      <c r="J95" s="10"/>
      <c r="K95" s="14">
        <f t="shared" si="4"/>
        <v>1117.92</v>
      </c>
      <c r="L95" s="14">
        <f t="shared" si="5"/>
        <v>1117.92</v>
      </c>
      <c r="P95" s="31">
        <f>'[1]Пар 16'!$I$206+'[1]Пар 16'!$I$191+E83</f>
        <v>3467907.44</v>
      </c>
    </row>
    <row r="96" spans="1:16" s="15" customFormat="1" ht="12" customHeight="1" outlineLevel="2" x14ac:dyDescent="0.2">
      <c r="A96" s="98" t="s">
        <v>73</v>
      </c>
      <c r="B96" s="98"/>
      <c r="C96" s="7" t="s">
        <v>86</v>
      </c>
      <c r="D96" s="26"/>
      <c r="E96" s="10">
        <v>27035.1</v>
      </c>
      <c r="F96" s="10"/>
      <c r="G96" s="10">
        <v>28543.69</v>
      </c>
      <c r="H96" s="32">
        <v>28543.69</v>
      </c>
      <c r="I96" s="13">
        <f t="shared" si="3"/>
        <v>0</v>
      </c>
      <c r="J96" s="10"/>
      <c r="K96" s="14">
        <f t="shared" si="4"/>
        <v>1508.5900000000001</v>
      </c>
      <c r="L96" s="14">
        <f t="shared" si="5"/>
        <v>1508.5900000000001</v>
      </c>
      <c r="P96" s="2"/>
    </row>
    <row r="97" spans="1:22" x14ac:dyDescent="0.2">
      <c r="A97" s="101" t="s">
        <v>74</v>
      </c>
      <c r="B97" s="102"/>
      <c r="C97" s="102"/>
      <c r="D97" s="33">
        <v>230216.72500000001</v>
      </c>
      <c r="E97" s="34">
        <f t="shared" ref="E97:K97" si="6">SUM(E5:E96)</f>
        <v>3467907.4699999997</v>
      </c>
      <c r="F97" s="34">
        <f t="shared" si="6"/>
        <v>87706.93</v>
      </c>
      <c r="G97" s="34">
        <f t="shared" si="6"/>
        <v>2787652.3499999982</v>
      </c>
      <c r="H97" s="35">
        <f t="shared" si="6"/>
        <v>2747806.629999998</v>
      </c>
      <c r="I97" s="35">
        <f t="shared" si="6"/>
        <v>36322.779999999984</v>
      </c>
      <c r="J97" s="34">
        <f t="shared" si="6"/>
        <v>3427.8</v>
      </c>
      <c r="K97" s="34">
        <f t="shared" si="6"/>
        <v>-680255.12000000011</v>
      </c>
      <c r="L97" s="36"/>
      <c r="N97" s="37"/>
      <c r="O97" s="37"/>
      <c r="R97" s="38"/>
      <c r="S97" s="38"/>
      <c r="T97" s="38"/>
      <c r="U97" s="38"/>
      <c r="V97" s="38"/>
    </row>
    <row r="98" spans="1:22" x14ac:dyDescent="0.2">
      <c r="A98" s="39"/>
      <c r="R98" s="38"/>
      <c r="S98" s="38"/>
      <c r="T98" s="38"/>
      <c r="U98" s="40"/>
      <c r="V98" s="40"/>
    </row>
    <row r="99" spans="1:22" s="38" customFormat="1" x14ac:dyDescent="0.2">
      <c r="A99" s="41"/>
      <c r="B99" s="42" t="s">
        <v>137</v>
      </c>
      <c r="C99" s="43"/>
      <c r="D99" s="44"/>
      <c r="E99" s="45"/>
      <c r="F99" s="46"/>
      <c r="G99" s="45"/>
      <c r="H99" s="45"/>
      <c r="I99" s="45"/>
      <c r="J99" s="45"/>
      <c r="K99" s="47">
        <f>G97</f>
        <v>2787652.3499999982</v>
      </c>
      <c r="L99" s="48"/>
      <c r="M99" s="48"/>
      <c r="N99" s="48"/>
      <c r="O99" s="49">
        <f>K99+K104</f>
        <v>2806746.5099999984</v>
      </c>
      <c r="P99" s="49">
        <f>O99-E97</f>
        <v>-661160.96000000136</v>
      </c>
      <c r="Q99" s="50">
        <f>P95-O99</f>
        <v>661160.93000000156</v>
      </c>
    </row>
    <row r="100" spans="1:22" s="38" customFormat="1" x14ac:dyDescent="0.2">
      <c r="A100" s="41"/>
      <c r="B100" s="42" t="s">
        <v>138</v>
      </c>
      <c r="C100" s="43"/>
      <c r="D100" s="44"/>
      <c r="E100" s="45"/>
      <c r="F100" s="46"/>
      <c r="G100" s="45"/>
      <c r="H100" s="45"/>
      <c r="I100" s="45"/>
      <c r="J100" s="45"/>
      <c r="K100" s="47">
        <v>3449579.16</v>
      </c>
      <c r="L100" s="48"/>
      <c r="M100" s="48"/>
      <c r="N100" s="48"/>
      <c r="O100" s="38">
        <f>(16.22*15474.1*12)+(2.46*15474.1*12)</f>
        <v>3468674.2560000001</v>
      </c>
      <c r="P100" s="49">
        <f>O100-O99</f>
        <v>661927.74600000167</v>
      </c>
    </row>
    <row r="101" spans="1:22" s="38" customFormat="1" x14ac:dyDescent="0.2">
      <c r="A101" s="41"/>
      <c r="B101" s="42" t="s">
        <v>139</v>
      </c>
      <c r="C101" s="43"/>
      <c r="D101" s="44"/>
      <c r="E101" s="45"/>
      <c r="F101" s="46"/>
      <c r="G101" s="45"/>
      <c r="H101" s="45"/>
      <c r="I101" s="45"/>
      <c r="J101" s="45"/>
      <c r="K101" s="47">
        <v>64947.69</v>
      </c>
      <c r="L101" s="48"/>
      <c r="M101" s="48"/>
      <c r="N101" s="48"/>
    </row>
    <row r="102" spans="1:22" s="38" customFormat="1" x14ac:dyDescent="0.2">
      <c r="A102" s="41"/>
      <c r="B102" s="42" t="s">
        <v>140</v>
      </c>
      <c r="C102" s="43"/>
      <c r="D102" s="44"/>
      <c r="E102" s="45"/>
      <c r="F102" s="46"/>
      <c r="G102" s="45"/>
      <c r="H102" s="45"/>
      <c r="I102" s="45"/>
      <c r="J102" s="45"/>
      <c r="K102" s="47">
        <v>0</v>
      </c>
      <c r="L102" s="48"/>
      <c r="M102" s="48"/>
      <c r="N102" s="48"/>
    </row>
    <row r="103" spans="1:22" s="38" customFormat="1" x14ac:dyDescent="0.2">
      <c r="A103" s="41"/>
      <c r="B103" s="42" t="s">
        <v>141</v>
      </c>
      <c r="C103" s="43"/>
      <c r="D103" s="44"/>
      <c r="E103" s="45"/>
      <c r="F103" s="46"/>
      <c r="G103" s="45"/>
      <c r="H103" s="45"/>
      <c r="I103" s="45"/>
      <c r="J103" s="45"/>
      <c r="K103" s="47">
        <v>0</v>
      </c>
      <c r="L103" s="48"/>
      <c r="M103" s="48"/>
      <c r="N103" s="48"/>
    </row>
    <row r="104" spans="1:22" s="38" customFormat="1" x14ac:dyDescent="0.2">
      <c r="A104" s="41"/>
      <c r="B104" s="42" t="s">
        <v>142</v>
      </c>
      <c r="C104" s="43"/>
      <c r="D104" s="44"/>
      <c r="E104" s="45"/>
      <c r="F104" s="46"/>
      <c r="G104" s="45"/>
      <c r="H104" s="45"/>
      <c r="I104" s="45"/>
      <c r="J104" s="45"/>
      <c r="K104" s="47">
        <v>19094.16</v>
      </c>
      <c r="L104" s="48"/>
      <c r="M104" s="48"/>
      <c r="N104" s="48"/>
    </row>
    <row r="105" spans="1:22" s="38" customFormat="1" ht="13.5" customHeight="1" x14ac:dyDescent="0.2">
      <c r="A105" s="41"/>
      <c r="B105" s="42" t="s">
        <v>143</v>
      </c>
      <c r="C105" s="43"/>
      <c r="D105" s="44"/>
      <c r="E105" s="45"/>
      <c r="F105" s="46"/>
      <c r="G105" s="45"/>
      <c r="H105" s="45"/>
      <c r="I105" s="45"/>
      <c r="J105" s="45"/>
      <c r="K105" s="47">
        <f>K100+K101+K104-K99</f>
        <v>745968.66000000201</v>
      </c>
      <c r="L105" s="48"/>
      <c r="M105" s="48"/>
      <c r="N105" s="48"/>
      <c r="O105" s="51" t="s">
        <v>144</v>
      </c>
      <c r="P105" s="51"/>
      <c r="Q105" s="51"/>
      <c r="R105" s="51"/>
    </row>
    <row r="106" spans="1:22" s="38" customFormat="1" ht="15" x14ac:dyDescent="0.25">
      <c r="A106" s="41"/>
      <c r="B106" s="42" t="s">
        <v>145</v>
      </c>
      <c r="C106" s="43"/>
      <c r="D106" s="44"/>
      <c r="E106" s="45"/>
      <c r="F106" s="46"/>
      <c r="G106" s="45"/>
      <c r="H106" s="45"/>
      <c r="I106" s="45"/>
      <c r="J106" s="45"/>
      <c r="K106" s="52">
        <v>-42957.349999998871</v>
      </c>
      <c r="L106" s="53"/>
      <c r="M106" s="48"/>
      <c r="N106" s="48"/>
      <c r="O106" s="54">
        <v>24683.07</v>
      </c>
      <c r="P106" s="51"/>
      <c r="Q106" s="51"/>
      <c r="R106" s="51"/>
    </row>
    <row r="107" spans="1:22" s="38" customFormat="1" x14ac:dyDescent="0.2">
      <c r="A107" s="41"/>
      <c r="B107" s="42" t="s">
        <v>146</v>
      </c>
      <c r="C107" s="43"/>
      <c r="D107" s="44"/>
      <c r="E107" s="45"/>
      <c r="F107" s="46"/>
      <c r="G107" s="45"/>
      <c r="H107" s="45"/>
      <c r="I107" s="45"/>
      <c r="J107" s="45"/>
      <c r="K107" s="55">
        <f>K105+K106</f>
        <v>703011.31000000308</v>
      </c>
      <c r="L107" s="56"/>
      <c r="M107" s="48"/>
      <c r="N107" s="48"/>
      <c r="O107" s="51"/>
      <c r="P107" s="57"/>
      <c r="Q107" s="51"/>
      <c r="R107" s="51"/>
    </row>
    <row r="108" spans="1:22" s="38" customFormat="1" x14ac:dyDescent="0.2">
      <c r="A108" s="41"/>
      <c r="B108" s="42"/>
      <c r="C108" s="43"/>
      <c r="D108" s="44"/>
      <c r="E108" s="45"/>
      <c r="F108" s="46"/>
      <c r="G108" s="45"/>
      <c r="H108" s="45"/>
      <c r="I108" s="45"/>
      <c r="J108" s="45"/>
      <c r="K108" s="58"/>
      <c r="L108" s="59"/>
      <c r="M108" s="48"/>
      <c r="N108" s="48"/>
      <c r="O108" s="51"/>
      <c r="P108" s="60"/>
      <c r="Q108" s="51"/>
      <c r="R108" s="51"/>
    </row>
    <row r="109" spans="1:22" s="38" customFormat="1" x14ac:dyDescent="0.2">
      <c r="A109" s="41"/>
      <c r="B109" s="42" t="s">
        <v>147</v>
      </c>
      <c r="C109" s="43"/>
      <c r="D109" s="44"/>
      <c r="E109" s="45"/>
      <c r="F109" s="46"/>
      <c r="G109" s="45"/>
      <c r="H109" s="45"/>
      <c r="I109" s="45"/>
      <c r="J109" s="45"/>
      <c r="K109" s="47">
        <v>24683.07</v>
      </c>
      <c r="L109" s="48"/>
      <c r="M109" s="48"/>
      <c r="N109" s="48"/>
      <c r="O109" s="51"/>
      <c r="P109" s="60"/>
      <c r="Q109" s="51"/>
      <c r="R109" s="51"/>
    </row>
    <row r="110" spans="1:22" s="38" customFormat="1" x14ac:dyDescent="0.2">
      <c r="A110" s="41"/>
      <c r="B110" s="42" t="s">
        <v>148</v>
      </c>
      <c r="C110" s="43"/>
      <c r="D110" s="44"/>
      <c r="E110" s="45"/>
      <c r="F110" s="46"/>
      <c r="G110" s="45"/>
      <c r="H110" s="45"/>
      <c r="I110" s="45"/>
      <c r="J110" s="45"/>
      <c r="K110" s="61">
        <v>13114</v>
      </c>
      <c r="L110" s="48"/>
      <c r="M110" s="48"/>
      <c r="N110" s="48"/>
      <c r="O110" s="51"/>
      <c r="P110" s="60"/>
      <c r="Q110" s="51"/>
      <c r="R110" s="51"/>
    </row>
    <row r="111" spans="1:22" s="38" customFormat="1" x14ac:dyDescent="0.2">
      <c r="A111" s="41"/>
      <c r="B111" s="42" t="s">
        <v>149</v>
      </c>
      <c r="C111" s="43"/>
      <c r="D111" s="44"/>
      <c r="E111" s="45"/>
      <c r="F111" s="46"/>
      <c r="G111" s="45"/>
      <c r="H111" s="45"/>
      <c r="I111" s="45"/>
      <c r="J111" s="45"/>
      <c r="K111" s="47">
        <f>K109-K110</f>
        <v>11569.07</v>
      </c>
      <c r="L111" s="48"/>
      <c r="M111" s="48"/>
      <c r="N111" s="48"/>
      <c r="O111" s="51"/>
      <c r="P111" s="60"/>
      <c r="Q111" s="51"/>
      <c r="R111" s="51"/>
    </row>
    <row r="112" spans="1:22" s="38" customFormat="1" x14ac:dyDescent="0.2">
      <c r="A112" s="41"/>
      <c r="B112" s="42"/>
      <c r="C112" s="43"/>
      <c r="D112" s="44"/>
      <c r="E112" s="45"/>
      <c r="F112" s="46"/>
      <c r="G112" s="45"/>
      <c r="H112" s="45"/>
      <c r="I112" s="45"/>
      <c r="J112" s="45"/>
      <c r="K112" s="47"/>
      <c r="L112" s="48"/>
      <c r="M112" s="48"/>
      <c r="N112" s="48"/>
      <c r="O112" s="51"/>
      <c r="P112" s="60"/>
      <c r="Q112" s="51"/>
      <c r="R112" s="51"/>
    </row>
    <row r="113" spans="1:18" s="38" customFormat="1" ht="25.5" x14ac:dyDescent="0.2">
      <c r="A113" s="41"/>
      <c r="B113" s="42" t="s">
        <v>150</v>
      </c>
      <c r="C113" s="43"/>
      <c r="D113" s="44"/>
      <c r="E113" s="45"/>
      <c r="F113" s="46"/>
      <c r="G113" s="45"/>
      <c r="H113" s="45"/>
      <c r="I113" s="45"/>
      <c r="J113" s="45"/>
      <c r="K113" s="47">
        <v>67898.62</v>
      </c>
      <c r="L113" s="48"/>
      <c r="M113" s="48"/>
      <c r="N113" s="48"/>
      <c r="O113" s="51"/>
      <c r="P113" s="51"/>
      <c r="Q113" s="51"/>
      <c r="R113" s="51"/>
    </row>
    <row r="114" spans="1:18" s="38" customFormat="1" x14ac:dyDescent="0.2">
      <c r="A114" s="41"/>
      <c r="B114" s="42" t="s">
        <v>151</v>
      </c>
      <c r="C114" s="43"/>
      <c r="D114" s="44"/>
      <c r="E114" s="45"/>
      <c r="F114" s="46"/>
      <c r="G114" s="45"/>
      <c r="H114" s="45"/>
      <c r="I114" s="45"/>
      <c r="J114" s="45"/>
      <c r="K114" s="47">
        <v>17724.72</v>
      </c>
      <c r="L114" s="48"/>
      <c r="M114" s="48"/>
      <c r="N114" s="48"/>
      <c r="O114" s="51"/>
      <c r="P114" s="57"/>
      <c r="Q114" s="51"/>
      <c r="R114" s="51"/>
    </row>
    <row r="115" spans="1:18" s="38" customFormat="1" ht="25.5" x14ac:dyDescent="0.2">
      <c r="A115" s="41"/>
      <c r="B115" s="42" t="s">
        <v>152</v>
      </c>
      <c r="C115" s="43"/>
      <c r="D115" s="44"/>
      <c r="E115" s="45"/>
      <c r="F115" s="46"/>
      <c r="G115" s="45"/>
      <c r="H115" s="45"/>
      <c r="I115" s="45"/>
      <c r="J115" s="45"/>
      <c r="K115" s="47">
        <v>195965.45</v>
      </c>
      <c r="L115" s="48"/>
      <c r="M115" s="48"/>
      <c r="N115" s="48"/>
      <c r="O115" s="51"/>
      <c r="P115" s="51"/>
      <c r="Q115" s="51"/>
      <c r="R115" s="51"/>
    </row>
    <row r="116" spans="1:18" s="38" customFormat="1" x14ac:dyDescent="0.2">
      <c r="A116" s="41"/>
      <c r="B116" s="42" t="s">
        <v>153</v>
      </c>
      <c r="C116" s="43"/>
      <c r="D116" s="44"/>
      <c r="E116" s="45"/>
      <c r="F116" s="46"/>
      <c r="G116" s="45"/>
      <c r="H116" s="45"/>
      <c r="I116" s="45"/>
      <c r="J116" s="45"/>
      <c r="K116" s="47">
        <v>50174.49</v>
      </c>
      <c r="L116" s="48"/>
      <c r="M116" s="48"/>
      <c r="N116" s="48"/>
      <c r="O116" s="51"/>
      <c r="P116" s="57"/>
      <c r="Q116" s="51"/>
      <c r="R116" s="51"/>
    </row>
    <row r="117" spans="1:18" x14ac:dyDescent="0.2">
      <c r="O117" s="62"/>
      <c r="P117" s="62"/>
      <c r="Q117" s="62"/>
      <c r="R117" s="62"/>
    </row>
    <row r="118" spans="1:18" x14ac:dyDescent="0.2">
      <c r="O118" s="62"/>
      <c r="P118" s="62"/>
      <c r="Q118" s="62"/>
      <c r="R118" s="62"/>
    </row>
    <row r="119" spans="1:18" x14ac:dyDescent="0.2">
      <c r="O119" s="62"/>
      <c r="P119" s="62"/>
      <c r="Q119" s="62"/>
      <c r="R119" s="62"/>
    </row>
    <row r="120" spans="1:18" x14ac:dyDescent="0.2">
      <c r="O120" s="62"/>
      <c r="P120" s="62"/>
      <c r="Q120" s="62"/>
      <c r="R120" s="62"/>
    </row>
    <row r="121" spans="1:18" x14ac:dyDescent="0.2">
      <c r="O121" s="63"/>
      <c r="P121" s="63"/>
      <c r="Q121" s="63"/>
      <c r="R121" s="63"/>
    </row>
  </sheetData>
  <mergeCells count="102">
    <mergeCell ref="A96:B96"/>
    <mergeCell ref="A97:C9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N15:O15"/>
    <mergeCell ref="A16:B16"/>
    <mergeCell ref="N16:O16"/>
    <mergeCell ref="A17:B17"/>
    <mergeCell ref="N17:O17"/>
    <mergeCell ref="A3:C4"/>
    <mergeCell ref="D3:E3"/>
    <mergeCell ref="F3:G3"/>
    <mergeCell ref="J3:K3"/>
    <mergeCell ref="M10:N11"/>
    <mergeCell ref="A11:B11"/>
    <mergeCell ref="A12:B12"/>
    <mergeCell ref="A13:B13"/>
    <mergeCell ref="A14:B14"/>
    <mergeCell ref="N14:O1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А.А.</dc:creator>
  <cp:lastModifiedBy>kma</cp:lastModifiedBy>
  <cp:lastPrinted>2019-07-02T09:52:59Z</cp:lastPrinted>
  <dcterms:created xsi:type="dcterms:W3CDTF">2019-07-02T09:36:43Z</dcterms:created>
  <dcterms:modified xsi:type="dcterms:W3CDTF">2019-08-05T05:04:45Z</dcterms:modified>
</cp:coreProperties>
</file>